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5 PROJOBRA\1 SEDE 2º GRAU E ADMINISTRATIVO\1 PRÉDIO SEDE EJ 395\2025 - PROJETO MODELO - NOVOS GABINETES\2025 - Pav 7 - Gabinetes Novos\2 ORÇAMENTO\EDITÁVEIS\"/>
    </mc:Choice>
  </mc:AlternateContent>
  <bookViews>
    <workbookView xWindow="-105" yWindow="-105" windowWidth="30930" windowHeight="12450" tabRatio="500"/>
  </bookViews>
  <sheets>
    <sheet name="Orçamento" sheetId="1" r:id="rId1"/>
    <sheet name="Composições" sheetId="2" r:id="rId2"/>
    <sheet name="Insumos" sheetId="3" r:id="rId3"/>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Q174" i="1" l="1"/>
  <c r="I181" i="3"/>
  <c r="I180" i="3"/>
  <c r="I179" i="3"/>
  <c r="I178" i="3"/>
  <c r="I177" i="3"/>
  <c r="I176" i="3"/>
  <c r="I175" i="3"/>
  <c r="I174" i="3"/>
  <c r="I173" i="3"/>
  <c r="I172" i="3"/>
  <c r="I171" i="3"/>
  <c r="I170" i="3"/>
  <c r="I169" i="3"/>
  <c r="I168" i="3"/>
  <c r="I167" i="3"/>
  <c r="I166" i="3"/>
  <c r="I165" i="3"/>
  <c r="I164" i="3"/>
  <c r="I163" i="3"/>
  <c r="I162" i="3"/>
  <c r="I161" i="3"/>
  <c r="I160" i="3"/>
  <c r="I159" i="3"/>
  <c r="I158" i="3"/>
  <c r="I157" i="3"/>
  <c r="I156" i="3"/>
  <c r="I155" i="3"/>
  <c r="I154" i="3"/>
  <c r="I153" i="3"/>
  <c r="I152" i="3"/>
  <c r="I151" i="3"/>
  <c r="I150" i="3"/>
  <c r="I149" i="3"/>
  <c r="I148" i="3"/>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AG562" i="2"/>
  <c r="AG560" i="2"/>
  <c r="AG551" i="2"/>
  <c r="AG542" i="2"/>
  <c r="AG538" i="2"/>
  <c r="AG533" i="2"/>
  <c r="AG529" i="2"/>
  <c r="AG527" i="2"/>
  <c r="AG525" i="2"/>
  <c r="AG516" i="2"/>
  <c r="AG507" i="2"/>
  <c r="AG503" i="2"/>
  <c r="AG501" i="2"/>
  <c r="AG492" i="2"/>
  <c r="AG490" i="2"/>
  <c r="X483" i="2"/>
  <c r="Y483" i="2" s="1"/>
  <c r="AG481" i="2"/>
  <c r="AG478" i="2"/>
  <c r="AG476" i="2"/>
  <c r="AG467" i="2"/>
  <c r="AG463" i="2"/>
  <c r="AG461" i="2"/>
  <c r="AG452" i="2"/>
  <c r="AG450" i="2"/>
  <c r="AG441" i="2"/>
  <c r="AG439" i="2"/>
  <c r="AG430" i="2"/>
  <c r="AG428" i="2"/>
  <c r="T425" i="2"/>
  <c r="AG419" i="2"/>
  <c r="AG417" i="2"/>
  <c r="AG408" i="2"/>
  <c r="AG406" i="2"/>
  <c r="AG404" i="2"/>
  <c r="P403" i="2"/>
  <c r="Q403" i="2" s="1"/>
  <c r="T402" i="2"/>
  <c r="L400" i="2"/>
  <c r="M400" i="2" s="1"/>
  <c r="P399" i="2"/>
  <c r="Q399" i="2" s="1"/>
  <c r="T397" i="2"/>
  <c r="L397" i="2"/>
  <c r="M397" i="2" s="1"/>
  <c r="AG395" i="2"/>
  <c r="L393" i="2"/>
  <c r="M393" i="2" s="1"/>
  <c r="X392" i="2"/>
  <c r="Y392" i="2" s="1"/>
  <c r="V392" i="2"/>
  <c r="W392" i="2" s="1"/>
  <c r="N392" i="2"/>
  <c r="O392" i="2" s="1"/>
  <c r="T391" i="2"/>
  <c r="U391" i="2" s="1"/>
  <c r="L391" i="2"/>
  <c r="M391" i="2" s="1"/>
  <c r="X390" i="2"/>
  <c r="Y390" i="2" s="1"/>
  <c r="V390" i="2"/>
  <c r="W390" i="2" s="1"/>
  <c r="P390" i="2"/>
  <c r="Q390" i="2" s="1"/>
  <c r="N390" i="2"/>
  <c r="O390" i="2" s="1"/>
  <c r="L390" i="2"/>
  <c r="M390" i="2" s="1"/>
  <c r="H390" i="2"/>
  <c r="I390" i="2" s="1"/>
  <c r="Z389" i="2"/>
  <c r="AA389" i="2" s="1"/>
  <c r="X389" i="2"/>
  <c r="Y389" i="2" s="1"/>
  <c r="T389" i="2"/>
  <c r="U389" i="2" s="1"/>
  <c r="R389" i="2"/>
  <c r="S389" i="2" s="1"/>
  <c r="P389" i="2"/>
  <c r="Q389" i="2" s="1"/>
  <c r="L389" i="2"/>
  <c r="M389" i="2" s="1"/>
  <c r="H389" i="2"/>
  <c r="I389" i="2" s="1"/>
  <c r="Z388" i="2"/>
  <c r="AA388" i="2" s="1"/>
  <c r="X388" i="2"/>
  <c r="Y388" i="2" s="1"/>
  <c r="V388" i="2"/>
  <c r="W388" i="2" s="1"/>
  <c r="T388" i="2"/>
  <c r="U388" i="2" s="1"/>
  <c r="K388" i="2" s="1"/>
  <c r="R388" i="2"/>
  <c r="S388" i="2" s="1"/>
  <c r="P388" i="2"/>
  <c r="Q388" i="2" s="1"/>
  <c r="N388" i="2"/>
  <c r="O388" i="2" s="1"/>
  <c r="L388" i="2"/>
  <c r="M388" i="2" s="1"/>
  <c r="H388" i="2"/>
  <c r="I388" i="2" s="1"/>
  <c r="AG386" i="2"/>
  <c r="AG383" i="2"/>
  <c r="AG380" i="2"/>
  <c r="AA379" i="2"/>
  <c r="Z379" i="2"/>
  <c r="Y379" i="2"/>
  <c r="X379" i="2"/>
  <c r="W379" i="2"/>
  <c r="V379" i="2"/>
  <c r="S379" i="2"/>
  <c r="R379" i="2"/>
  <c r="Q379" i="2"/>
  <c r="P379" i="2"/>
  <c r="O379" i="2"/>
  <c r="N379" i="2"/>
  <c r="M379" i="2"/>
  <c r="L379" i="2"/>
  <c r="I379" i="2"/>
  <c r="H379" i="2"/>
  <c r="AA378" i="2"/>
  <c r="Z378" i="2"/>
  <c r="Y378" i="2"/>
  <c r="X378" i="2"/>
  <c r="W378" i="2"/>
  <c r="V378" i="2"/>
  <c r="U378" i="2"/>
  <c r="T378" i="2"/>
  <c r="S378" i="2"/>
  <c r="R378" i="2"/>
  <c r="Q378" i="2"/>
  <c r="P378" i="2"/>
  <c r="O378" i="2"/>
  <c r="N378" i="2"/>
  <c r="M378" i="2"/>
  <c r="L378" i="2"/>
  <c r="I378" i="2"/>
  <c r="H378" i="2"/>
  <c r="AG376" i="2"/>
  <c r="Z375" i="2"/>
  <c r="AA375" i="2" s="1"/>
  <c r="AA374" i="2" s="1"/>
  <c r="Y375" i="2"/>
  <c r="Y374" i="2" s="1"/>
  <c r="X375" i="2"/>
  <c r="V375" i="2"/>
  <c r="W375" i="2" s="1"/>
  <c r="W374" i="2" s="1"/>
  <c r="T375" i="2"/>
  <c r="U375" i="2" s="1"/>
  <c r="R375" i="2"/>
  <c r="S375" i="2" s="1"/>
  <c r="S374" i="2" s="1"/>
  <c r="Q375" i="2"/>
  <c r="P375" i="2"/>
  <c r="N375" i="2"/>
  <c r="O375" i="2" s="1"/>
  <c r="O374" i="2" s="1"/>
  <c r="L375" i="2"/>
  <c r="M375" i="2" s="1"/>
  <c r="M374" i="2" s="1"/>
  <c r="J375" i="2"/>
  <c r="I375" i="2"/>
  <c r="I374" i="2" s="1"/>
  <c r="H375" i="2"/>
  <c r="AG374" i="2"/>
  <c r="Q374" i="2"/>
  <c r="AA373" i="2"/>
  <c r="Z373" i="2"/>
  <c r="Y373" i="2"/>
  <c r="X373" i="2"/>
  <c r="W373" i="2"/>
  <c r="V373" i="2"/>
  <c r="U373" i="2"/>
  <c r="T373" i="2"/>
  <c r="S373" i="2"/>
  <c r="R373" i="2"/>
  <c r="Q373" i="2"/>
  <c r="P373" i="2"/>
  <c r="O373" i="2"/>
  <c r="N373" i="2"/>
  <c r="J373" i="2" s="1"/>
  <c r="M373" i="2"/>
  <c r="L373" i="2"/>
  <c r="H373" i="2"/>
  <c r="I373" i="2" s="1"/>
  <c r="AG370" i="2"/>
  <c r="Z369" i="2"/>
  <c r="AA369" i="2" s="1"/>
  <c r="X369" i="2"/>
  <c r="Y369" i="2" s="1"/>
  <c r="W369" i="2"/>
  <c r="V369" i="2"/>
  <c r="T369" i="2"/>
  <c r="R369" i="2"/>
  <c r="S369" i="2" s="1"/>
  <c r="P369" i="2"/>
  <c r="Q369" i="2" s="1"/>
  <c r="O369" i="2"/>
  <c r="N369" i="2"/>
  <c r="L369" i="2"/>
  <c r="M369" i="2" s="1"/>
  <c r="H369" i="2"/>
  <c r="I369" i="2" s="1"/>
  <c r="AG367" i="2"/>
  <c r="Z366" i="2"/>
  <c r="AA366" i="2" s="1"/>
  <c r="Y366" i="2"/>
  <c r="X366" i="2"/>
  <c r="W366" i="2"/>
  <c r="V366" i="2"/>
  <c r="U366" i="2"/>
  <c r="T366" i="2"/>
  <c r="R366" i="2"/>
  <c r="S366" i="2" s="1"/>
  <c r="K366" i="2" s="1"/>
  <c r="Q366" i="2"/>
  <c r="P366" i="2"/>
  <c r="O366" i="2"/>
  <c r="N366" i="2"/>
  <c r="M366" i="2"/>
  <c r="L366" i="2"/>
  <c r="J366" i="2"/>
  <c r="I366" i="2"/>
  <c r="H366" i="2"/>
  <c r="AG363" i="2"/>
  <c r="Z362" i="2"/>
  <c r="AA362" i="2" s="1"/>
  <c r="Y362" i="2"/>
  <c r="X362" i="2"/>
  <c r="W362" i="2"/>
  <c r="V362" i="2"/>
  <c r="T362" i="2"/>
  <c r="U362" i="2" s="1"/>
  <c r="R362" i="2"/>
  <c r="S362" i="2" s="1"/>
  <c r="Q362" i="2"/>
  <c r="P362" i="2"/>
  <c r="O362" i="2"/>
  <c r="N362" i="2"/>
  <c r="L362" i="2"/>
  <c r="M362" i="2" s="1"/>
  <c r="I362" i="2"/>
  <c r="H362" i="2"/>
  <c r="Z361" i="2"/>
  <c r="AA361" i="2" s="1"/>
  <c r="X361" i="2"/>
  <c r="Y361" i="2" s="1"/>
  <c r="V361" i="2"/>
  <c r="W361" i="2" s="1"/>
  <c r="U361" i="2"/>
  <c r="T361" i="2"/>
  <c r="R361" i="2"/>
  <c r="S361" i="2" s="1"/>
  <c r="P361" i="2"/>
  <c r="Q361" i="2" s="1"/>
  <c r="N361" i="2"/>
  <c r="O361" i="2" s="1"/>
  <c r="M361" i="2"/>
  <c r="L361" i="2"/>
  <c r="H361" i="2"/>
  <c r="I361" i="2" s="1"/>
  <c r="Z360" i="2"/>
  <c r="AA360" i="2" s="1"/>
  <c r="Y360" i="2"/>
  <c r="X360" i="2"/>
  <c r="V360" i="2"/>
  <c r="W360" i="2" s="1"/>
  <c r="T360" i="2"/>
  <c r="U360" i="2" s="1"/>
  <c r="K360" i="2" s="1"/>
  <c r="R360" i="2"/>
  <c r="S360" i="2" s="1"/>
  <c r="Q360" i="2"/>
  <c r="P360" i="2"/>
  <c r="N360" i="2"/>
  <c r="O360" i="2" s="1"/>
  <c r="L360" i="2"/>
  <c r="M360" i="2" s="1"/>
  <c r="I360" i="2"/>
  <c r="H360" i="2"/>
  <c r="Z359" i="2"/>
  <c r="AA359" i="2" s="1"/>
  <c r="X359" i="2"/>
  <c r="Y359" i="2" s="1"/>
  <c r="V359" i="2"/>
  <c r="W359" i="2" s="1"/>
  <c r="U359" i="2"/>
  <c r="T359" i="2"/>
  <c r="R359" i="2"/>
  <c r="S359" i="2" s="1"/>
  <c r="P359" i="2"/>
  <c r="Q359" i="2" s="1"/>
  <c r="N359" i="2"/>
  <c r="O359" i="2" s="1"/>
  <c r="M359" i="2"/>
  <c r="L359" i="2"/>
  <c r="H359" i="2"/>
  <c r="I359" i="2" s="1"/>
  <c r="Z358" i="2"/>
  <c r="AA358" i="2" s="1"/>
  <c r="Y358" i="2"/>
  <c r="X358" i="2"/>
  <c r="V358" i="2"/>
  <c r="W358" i="2" s="1"/>
  <c r="T358" i="2"/>
  <c r="U358" i="2" s="1"/>
  <c r="K358" i="2" s="1"/>
  <c r="R358" i="2"/>
  <c r="S358" i="2" s="1"/>
  <c r="Q358" i="2"/>
  <c r="P358" i="2"/>
  <c r="N358" i="2"/>
  <c r="O358" i="2" s="1"/>
  <c r="L358" i="2"/>
  <c r="M358" i="2" s="1"/>
  <c r="H358" i="2"/>
  <c r="I358" i="2" s="1"/>
  <c r="Z357" i="2"/>
  <c r="AA357" i="2" s="1"/>
  <c r="X357" i="2"/>
  <c r="Y357" i="2" s="1"/>
  <c r="V357" i="2"/>
  <c r="W357" i="2" s="1"/>
  <c r="U357" i="2"/>
  <c r="T357" i="2"/>
  <c r="R357" i="2"/>
  <c r="S357" i="2" s="1"/>
  <c r="P357" i="2"/>
  <c r="Q357" i="2" s="1"/>
  <c r="N357" i="2"/>
  <c r="O357" i="2" s="1"/>
  <c r="L357" i="2"/>
  <c r="M357" i="2" s="1"/>
  <c r="H357" i="2"/>
  <c r="I357" i="2" s="1"/>
  <c r="AG354" i="2"/>
  <c r="AA353" i="2"/>
  <c r="Z353" i="2"/>
  <c r="Y353" i="2"/>
  <c r="X353" i="2"/>
  <c r="W353" i="2"/>
  <c r="V353" i="2"/>
  <c r="T353" i="2"/>
  <c r="S353" i="2"/>
  <c r="R353" i="2"/>
  <c r="Q353" i="2"/>
  <c r="P353" i="2"/>
  <c r="O353" i="2"/>
  <c r="N353" i="2"/>
  <c r="L353" i="2"/>
  <c r="M353" i="2" s="1"/>
  <c r="I353" i="2"/>
  <c r="H353" i="2"/>
  <c r="AA352" i="2"/>
  <c r="Z352" i="2"/>
  <c r="Y352" i="2"/>
  <c r="X352" i="2"/>
  <c r="W352" i="2"/>
  <c r="V352" i="2"/>
  <c r="U352" i="2"/>
  <c r="T352" i="2"/>
  <c r="J352" i="2" s="1"/>
  <c r="S352" i="2"/>
  <c r="R352" i="2"/>
  <c r="Q352" i="2"/>
  <c r="P352" i="2"/>
  <c r="O352" i="2"/>
  <c r="N352" i="2"/>
  <c r="M352" i="2"/>
  <c r="L352" i="2"/>
  <c r="K352" i="2"/>
  <c r="H352" i="2"/>
  <c r="I352" i="2" s="1"/>
  <c r="AA351" i="2"/>
  <c r="Z351" i="2"/>
  <c r="Y351" i="2"/>
  <c r="X351" i="2"/>
  <c r="W351" i="2"/>
  <c r="V351" i="2"/>
  <c r="T351" i="2"/>
  <c r="S351" i="2"/>
  <c r="R351" i="2"/>
  <c r="Q351" i="2"/>
  <c r="P351" i="2"/>
  <c r="O351" i="2"/>
  <c r="N351" i="2"/>
  <c r="L351" i="2"/>
  <c r="M351" i="2" s="1"/>
  <c r="I351" i="2"/>
  <c r="H351" i="2"/>
  <c r="AA350" i="2"/>
  <c r="Z350" i="2"/>
  <c r="Y350" i="2"/>
  <c r="X350" i="2"/>
  <c r="W350" i="2"/>
  <c r="V350" i="2"/>
  <c r="U350" i="2"/>
  <c r="T350" i="2"/>
  <c r="S350" i="2"/>
  <c r="R350" i="2"/>
  <c r="Q350" i="2"/>
  <c r="P350" i="2"/>
  <c r="O350" i="2"/>
  <c r="N350" i="2"/>
  <c r="M350" i="2"/>
  <c r="L350" i="2"/>
  <c r="K350" i="2"/>
  <c r="H350" i="2"/>
  <c r="I350" i="2" s="1"/>
  <c r="AA349" i="2"/>
  <c r="Z349" i="2"/>
  <c r="Y349" i="2"/>
  <c r="X349" i="2"/>
  <c r="W349" i="2"/>
  <c r="V349" i="2"/>
  <c r="T349" i="2"/>
  <c r="S349" i="2"/>
  <c r="R349" i="2"/>
  <c r="Q349" i="2"/>
  <c r="P349" i="2"/>
  <c r="O349" i="2"/>
  <c r="N349" i="2"/>
  <c r="L349" i="2"/>
  <c r="M349" i="2" s="1"/>
  <c r="H349" i="2"/>
  <c r="I349" i="2" s="1"/>
  <c r="AA348" i="2"/>
  <c r="Z348" i="2"/>
  <c r="X348" i="2"/>
  <c r="Y348" i="2" s="1"/>
  <c r="W348" i="2"/>
  <c r="V348" i="2"/>
  <c r="T348" i="2"/>
  <c r="S348" i="2"/>
  <c r="R348" i="2"/>
  <c r="Q348" i="2"/>
  <c r="P348" i="2"/>
  <c r="O348" i="2"/>
  <c r="N348" i="2"/>
  <c r="L348" i="2"/>
  <c r="M348" i="2" s="1"/>
  <c r="I348" i="2"/>
  <c r="H348" i="2"/>
  <c r="AG345" i="2"/>
  <c r="AG342" i="2"/>
  <c r="AG339" i="2"/>
  <c r="AG336" i="2"/>
  <c r="AG334" i="2"/>
  <c r="AG331" i="2"/>
  <c r="AA330" i="2"/>
  <c r="Z330" i="2"/>
  <c r="Y330" i="2"/>
  <c r="X330" i="2"/>
  <c r="W330" i="2"/>
  <c r="V330" i="2"/>
  <c r="U330" i="2"/>
  <c r="K330" i="2" s="1"/>
  <c r="T330" i="2"/>
  <c r="S330" i="2"/>
  <c r="R330" i="2"/>
  <c r="Q330" i="2"/>
  <c r="P330" i="2"/>
  <c r="O330" i="2"/>
  <c r="N330" i="2"/>
  <c r="J330" i="2" s="1"/>
  <c r="M330" i="2"/>
  <c r="L330" i="2"/>
  <c r="H330" i="2"/>
  <c r="I330" i="2" s="1"/>
  <c r="AG327" i="2"/>
  <c r="Z326" i="2"/>
  <c r="AA326" i="2" s="1"/>
  <c r="X326" i="2"/>
  <c r="Y326" i="2" s="1"/>
  <c r="V326" i="2"/>
  <c r="W326" i="2" s="1"/>
  <c r="T326" i="2"/>
  <c r="U326" i="2" s="1"/>
  <c r="R326" i="2"/>
  <c r="S326" i="2" s="1"/>
  <c r="P326" i="2"/>
  <c r="Q326" i="2" s="1"/>
  <c r="N326" i="2"/>
  <c r="O326" i="2" s="1"/>
  <c r="L326" i="2"/>
  <c r="M326" i="2" s="1"/>
  <c r="H326" i="2"/>
  <c r="I326" i="2" s="1"/>
  <c r="AG323" i="2"/>
  <c r="AA322" i="2"/>
  <c r="Z322" i="2"/>
  <c r="Y322" i="2"/>
  <c r="X322" i="2"/>
  <c r="W322" i="2"/>
  <c r="V322" i="2"/>
  <c r="U322" i="2"/>
  <c r="K322" i="2" s="1"/>
  <c r="T322" i="2"/>
  <c r="S322" i="2"/>
  <c r="R322" i="2"/>
  <c r="Q322" i="2"/>
  <c r="P322" i="2"/>
  <c r="O322" i="2"/>
  <c r="N322" i="2"/>
  <c r="M322" i="2"/>
  <c r="L322" i="2"/>
  <c r="J322" i="2"/>
  <c r="I322" i="2"/>
  <c r="H322" i="2"/>
  <c r="AG319" i="2"/>
  <c r="Z318" i="2"/>
  <c r="AA318" i="2" s="1"/>
  <c r="X318" i="2"/>
  <c r="Y318" i="2" s="1"/>
  <c r="V318" i="2"/>
  <c r="W318" i="2" s="1"/>
  <c r="T318" i="2"/>
  <c r="J318" i="2" s="1"/>
  <c r="R318" i="2"/>
  <c r="S318" i="2" s="1"/>
  <c r="P318" i="2"/>
  <c r="Q318" i="2" s="1"/>
  <c r="N318" i="2"/>
  <c r="O318" i="2" s="1"/>
  <c r="L318" i="2"/>
  <c r="M318" i="2" s="1"/>
  <c r="H318" i="2"/>
  <c r="I318" i="2" s="1"/>
  <c r="Z317" i="2"/>
  <c r="AA317" i="2" s="1"/>
  <c r="X317" i="2"/>
  <c r="Y317" i="2" s="1"/>
  <c r="V317" i="2"/>
  <c r="W317" i="2" s="1"/>
  <c r="T317" i="2"/>
  <c r="U317" i="2" s="1"/>
  <c r="R317" i="2"/>
  <c r="S317" i="2" s="1"/>
  <c r="P317" i="2"/>
  <c r="Q317" i="2" s="1"/>
  <c r="N317" i="2"/>
  <c r="O317" i="2" s="1"/>
  <c r="L317" i="2"/>
  <c r="M317" i="2" s="1"/>
  <c r="H317" i="2"/>
  <c r="I317" i="2" s="1"/>
  <c r="AG314" i="2"/>
  <c r="AA313" i="2"/>
  <c r="Z313" i="2"/>
  <c r="Y313" i="2"/>
  <c r="X313" i="2"/>
  <c r="W313" i="2"/>
  <c r="V313" i="2"/>
  <c r="U313" i="2"/>
  <c r="T313" i="2"/>
  <c r="S313" i="2"/>
  <c r="R313" i="2"/>
  <c r="Q313" i="2"/>
  <c r="P313" i="2"/>
  <c r="O313" i="2"/>
  <c r="K313" i="2" s="1"/>
  <c r="N313" i="2"/>
  <c r="M313" i="2"/>
  <c r="L313" i="2"/>
  <c r="J313" i="2" s="1"/>
  <c r="I313" i="2"/>
  <c r="H313" i="2"/>
  <c r="AA312" i="2"/>
  <c r="Z312" i="2"/>
  <c r="Y312" i="2"/>
  <c r="X312" i="2"/>
  <c r="W312" i="2"/>
  <c r="V312" i="2"/>
  <c r="U312" i="2"/>
  <c r="T312" i="2"/>
  <c r="J312" i="2" s="1"/>
  <c r="S312" i="2"/>
  <c r="R312" i="2"/>
  <c r="Q312" i="2"/>
  <c r="P312" i="2"/>
  <c r="O312" i="2"/>
  <c r="N312" i="2"/>
  <c r="L312" i="2"/>
  <c r="M312" i="2" s="1"/>
  <c r="K312" i="2" s="1"/>
  <c r="I312" i="2"/>
  <c r="H312" i="2"/>
  <c r="AG309" i="2"/>
  <c r="Z308" i="2"/>
  <c r="AA308" i="2" s="1"/>
  <c r="X308" i="2"/>
  <c r="Y308" i="2" s="1"/>
  <c r="V308" i="2"/>
  <c r="W308" i="2" s="1"/>
  <c r="T308" i="2"/>
  <c r="U308" i="2" s="1"/>
  <c r="K308" i="2" s="1"/>
  <c r="R308" i="2"/>
  <c r="S308" i="2" s="1"/>
  <c r="P308" i="2"/>
  <c r="Q308" i="2" s="1"/>
  <c r="N308" i="2"/>
  <c r="O308" i="2" s="1"/>
  <c r="L308" i="2"/>
  <c r="M308" i="2" s="1"/>
  <c r="J308" i="2"/>
  <c r="H308" i="2"/>
  <c r="I308" i="2" s="1"/>
  <c r="Z307" i="2"/>
  <c r="AA307" i="2" s="1"/>
  <c r="X307" i="2"/>
  <c r="Y307" i="2" s="1"/>
  <c r="V307" i="2"/>
  <c r="W307" i="2" s="1"/>
  <c r="T307" i="2"/>
  <c r="U307" i="2" s="1"/>
  <c r="R307" i="2"/>
  <c r="S307" i="2" s="1"/>
  <c r="P307" i="2"/>
  <c r="Q307" i="2" s="1"/>
  <c r="N307" i="2"/>
  <c r="O307" i="2" s="1"/>
  <c r="L307" i="2"/>
  <c r="M307" i="2" s="1"/>
  <c r="H307" i="2"/>
  <c r="I307" i="2" s="1"/>
  <c r="AG304" i="2"/>
  <c r="AG301" i="2"/>
  <c r="Z300" i="2"/>
  <c r="AA300" i="2" s="1"/>
  <c r="X300" i="2"/>
  <c r="Y300" i="2" s="1"/>
  <c r="V300" i="2"/>
  <c r="W300" i="2" s="1"/>
  <c r="T300" i="2"/>
  <c r="U300" i="2" s="1"/>
  <c r="R300" i="2"/>
  <c r="S300" i="2" s="1"/>
  <c r="P300" i="2"/>
  <c r="Q300" i="2" s="1"/>
  <c r="N300" i="2"/>
  <c r="O300" i="2" s="1"/>
  <c r="L300" i="2"/>
  <c r="M300" i="2" s="1"/>
  <c r="H300" i="2"/>
  <c r="I300" i="2" s="1"/>
  <c r="AG297" i="2"/>
  <c r="AG294" i="2"/>
  <c r="Z293" i="2"/>
  <c r="AA293" i="2" s="1"/>
  <c r="X293" i="2"/>
  <c r="Y293" i="2" s="1"/>
  <c r="V293" i="2"/>
  <c r="W293" i="2" s="1"/>
  <c r="T293" i="2"/>
  <c r="U293" i="2" s="1"/>
  <c r="R293" i="2"/>
  <c r="S293" i="2" s="1"/>
  <c r="P293" i="2"/>
  <c r="Q293" i="2" s="1"/>
  <c r="N293" i="2"/>
  <c r="O293" i="2" s="1"/>
  <c r="L293" i="2"/>
  <c r="M293" i="2" s="1"/>
  <c r="J293" i="2"/>
  <c r="H293" i="2"/>
  <c r="I293" i="2" s="1"/>
  <c r="AG290" i="2"/>
  <c r="AA289" i="2"/>
  <c r="Z289" i="2"/>
  <c r="Y289" i="2"/>
  <c r="X289" i="2"/>
  <c r="W289" i="2"/>
  <c r="V289" i="2"/>
  <c r="U289" i="2"/>
  <c r="K289" i="2" s="1"/>
  <c r="T289" i="2"/>
  <c r="S289" i="2"/>
  <c r="R289" i="2"/>
  <c r="Q289" i="2"/>
  <c r="P289" i="2"/>
  <c r="O289" i="2"/>
  <c r="N289" i="2"/>
  <c r="M289" i="2"/>
  <c r="L289" i="2"/>
  <c r="J289" i="2"/>
  <c r="I289" i="2"/>
  <c r="H289" i="2"/>
  <c r="AG286" i="2"/>
  <c r="Z285" i="2"/>
  <c r="AA285" i="2" s="1"/>
  <c r="X285" i="2"/>
  <c r="Y285" i="2" s="1"/>
  <c r="V285" i="2"/>
  <c r="W285" i="2" s="1"/>
  <c r="T285" i="2"/>
  <c r="U285" i="2" s="1"/>
  <c r="R285" i="2"/>
  <c r="S285" i="2" s="1"/>
  <c r="P285" i="2"/>
  <c r="Q285" i="2" s="1"/>
  <c r="N285" i="2"/>
  <c r="O285" i="2" s="1"/>
  <c r="L285" i="2"/>
  <c r="H285" i="2"/>
  <c r="I285" i="2" s="1"/>
  <c r="AG283" i="2"/>
  <c r="AA282" i="2"/>
  <c r="Z282" i="2"/>
  <c r="Y282" i="2"/>
  <c r="X282" i="2"/>
  <c r="W282" i="2"/>
  <c r="V282" i="2"/>
  <c r="U282" i="2"/>
  <c r="K282" i="2" s="1"/>
  <c r="T282" i="2"/>
  <c r="S282" i="2"/>
  <c r="R282" i="2"/>
  <c r="Q282" i="2"/>
  <c r="P282" i="2"/>
  <c r="O282" i="2"/>
  <c r="N282" i="2"/>
  <c r="M282" i="2"/>
  <c r="L282" i="2"/>
  <c r="J282" i="2" s="1"/>
  <c r="I282" i="2"/>
  <c r="H282" i="2"/>
  <c r="AA281" i="2"/>
  <c r="Z281" i="2"/>
  <c r="Y281" i="2"/>
  <c r="X281" i="2"/>
  <c r="W281" i="2"/>
  <c r="V281" i="2"/>
  <c r="U281" i="2"/>
  <c r="T281" i="2"/>
  <c r="J281" i="2" s="1"/>
  <c r="S281" i="2"/>
  <c r="R281" i="2"/>
  <c r="Q281" i="2"/>
  <c r="P281" i="2"/>
  <c r="O281" i="2"/>
  <c r="K281" i="2" s="1"/>
  <c r="N281" i="2"/>
  <c r="M281" i="2"/>
  <c r="L281" i="2"/>
  <c r="I281" i="2"/>
  <c r="H281" i="2"/>
  <c r="AG278" i="2"/>
  <c r="Z277" i="2"/>
  <c r="AA277" i="2" s="1"/>
  <c r="X277" i="2"/>
  <c r="Y277" i="2" s="1"/>
  <c r="W277" i="2"/>
  <c r="V277" i="2"/>
  <c r="T277" i="2"/>
  <c r="U277" i="2" s="1"/>
  <c r="R277" i="2"/>
  <c r="S277" i="2" s="1"/>
  <c r="P277" i="2"/>
  <c r="Q277" i="2" s="1"/>
  <c r="O277" i="2"/>
  <c r="K277" i="2" s="1"/>
  <c r="N277" i="2"/>
  <c r="J277" i="2" s="1"/>
  <c r="L277" i="2"/>
  <c r="M277" i="2" s="1"/>
  <c r="H277" i="2"/>
  <c r="I277" i="2" s="1"/>
  <c r="Z276" i="2"/>
  <c r="AA276" i="2" s="1"/>
  <c r="X276" i="2"/>
  <c r="Y276" i="2" s="1"/>
  <c r="V276" i="2"/>
  <c r="W276" i="2" s="1"/>
  <c r="T276" i="2"/>
  <c r="U276" i="2" s="1"/>
  <c r="R276" i="2"/>
  <c r="S276" i="2" s="1"/>
  <c r="P276" i="2"/>
  <c r="Q276" i="2" s="1"/>
  <c r="N276" i="2"/>
  <c r="L276" i="2"/>
  <c r="M276" i="2" s="1"/>
  <c r="H276" i="2"/>
  <c r="I276" i="2" s="1"/>
  <c r="AG273" i="2"/>
  <c r="Z272" i="2"/>
  <c r="AA272" i="2" s="1"/>
  <c r="Y272" i="2"/>
  <c r="X272" i="2"/>
  <c r="V272" i="2"/>
  <c r="W272" i="2" s="1"/>
  <c r="U272" i="2"/>
  <c r="T272" i="2"/>
  <c r="R272" i="2"/>
  <c r="S272" i="2" s="1"/>
  <c r="Q272" i="2"/>
  <c r="P272" i="2"/>
  <c r="N272" i="2"/>
  <c r="M272" i="2"/>
  <c r="L272" i="2"/>
  <c r="H272" i="2"/>
  <c r="I272" i="2" s="1"/>
  <c r="Z271" i="2"/>
  <c r="AA271" i="2" s="1"/>
  <c r="X271" i="2"/>
  <c r="Y271" i="2" s="1"/>
  <c r="V271" i="2"/>
  <c r="W271" i="2" s="1"/>
  <c r="T271" i="2"/>
  <c r="U271" i="2" s="1"/>
  <c r="R271" i="2"/>
  <c r="S271" i="2" s="1"/>
  <c r="P271" i="2"/>
  <c r="Q271" i="2" s="1"/>
  <c r="N271" i="2"/>
  <c r="O271" i="2" s="1"/>
  <c r="L271" i="2"/>
  <c r="M271" i="2" s="1"/>
  <c r="J271" i="2"/>
  <c r="H271" i="2"/>
  <c r="I271" i="2" s="1"/>
  <c r="AG268" i="2"/>
  <c r="AA267" i="2"/>
  <c r="Z267" i="2"/>
  <c r="Y267" i="2"/>
  <c r="X267" i="2"/>
  <c r="W267" i="2"/>
  <c r="V267" i="2"/>
  <c r="U267" i="2"/>
  <c r="T267" i="2"/>
  <c r="J267" i="2" s="1"/>
  <c r="S267" i="2"/>
  <c r="R267" i="2"/>
  <c r="Q267" i="2"/>
  <c r="P267" i="2"/>
  <c r="O267" i="2"/>
  <c r="K267" i="2" s="1"/>
  <c r="N267" i="2"/>
  <c r="M267" i="2"/>
  <c r="L267" i="2"/>
  <c r="I267" i="2"/>
  <c r="H267" i="2"/>
  <c r="AA266" i="2"/>
  <c r="Z266" i="2"/>
  <c r="Y266" i="2"/>
  <c r="X266" i="2"/>
  <c r="W266" i="2"/>
  <c r="V266" i="2"/>
  <c r="U266" i="2"/>
  <c r="T266" i="2"/>
  <c r="J266" i="2" s="1"/>
  <c r="S266" i="2"/>
  <c r="R266" i="2"/>
  <c r="P266" i="2"/>
  <c r="Q266" i="2" s="1"/>
  <c r="O266" i="2"/>
  <c r="N266" i="2"/>
  <c r="M266" i="2"/>
  <c r="L266" i="2"/>
  <c r="H266" i="2"/>
  <c r="I266" i="2" s="1"/>
  <c r="AG263" i="2"/>
  <c r="Z262" i="2"/>
  <c r="AA262" i="2" s="1"/>
  <c r="X262" i="2"/>
  <c r="Y262" i="2" s="1"/>
  <c r="W262" i="2"/>
  <c r="V262" i="2"/>
  <c r="T262" i="2"/>
  <c r="R262" i="2"/>
  <c r="S262" i="2" s="1"/>
  <c r="P262" i="2"/>
  <c r="Q262" i="2" s="1"/>
  <c r="O262" i="2"/>
  <c r="N262" i="2"/>
  <c r="L262" i="2"/>
  <c r="M262" i="2" s="1"/>
  <c r="H262" i="2"/>
  <c r="I262" i="2" s="1"/>
  <c r="Z261" i="2"/>
  <c r="AA261" i="2" s="1"/>
  <c r="X261" i="2"/>
  <c r="Y261" i="2" s="1"/>
  <c r="V261" i="2"/>
  <c r="W261" i="2" s="1"/>
  <c r="T261" i="2"/>
  <c r="U261" i="2" s="1"/>
  <c r="R261" i="2"/>
  <c r="S261" i="2" s="1"/>
  <c r="P261" i="2"/>
  <c r="Q261" i="2" s="1"/>
  <c r="N261" i="2"/>
  <c r="O261" i="2" s="1"/>
  <c r="L261" i="2"/>
  <c r="M261" i="2" s="1"/>
  <c r="H261" i="2"/>
  <c r="I261" i="2" s="1"/>
  <c r="AG258" i="2"/>
  <c r="AA257" i="2"/>
  <c r="Z257" i="2"/>
  <c r="Y257" i="2"/>
  <c r="X257" i="2"/>
  <c r="W257" i="2"/>
  <c r="V257" i="2"/>
  <c r="U257" i="2"/>
  <c r="K257" i="2" s="1"/>
  <c r="T257" i="2"/>
  <c r="S257" i="2"/>
  <c r="R257" i="2"/>
  <c r="Q257" i="2"/>
  <c r="P257" i="2"/>
  <c r="O257" i="2"/>
  <c r="N257" i="2"/>
  <c r="J257" i="2" s="1"/>
  <c r="M257" i="2"/>
  <c r="L257" i="2"/>
  <c r="I257" i="2"/>
  <c r="H257" i="2"/>
  <c r="AA256" i="2"/>
  <c r="Z256" i="2"/>
  <c r="Y256" i="2"/>
  <c r="X256" i="2"/>
  <c r="W256" i="2"/>
  <c r="V256" i="2"/>
  <c r="U256" i="2"/>
  <c r="T256" i="2"/>
  <c r="S256" i="2"/>
  <c r="R256" i="2"/>
  <c r="Q256" i="2"/>
  <c r="P256" i="2"/>
  <c r="O256" i="2"/>
  <c r="N256" i="2"/>
  <c r="L256" i="2"/>
  <c r="M256" i="2" s="1"/>
  <c r="K256" i="2" s="1"/>
  <c r="J256" i="2"/>
  <c r="I256" i="2"/>
  <c r="H256" i="2"/>
  <c r="AG253" i="2"/>
  <c r="Z252" i="2"/>
  <c r="AA252" i="2" s="1"/>
  <c r="X252" i="2"/>
  <c r="Y252" i="2" s="1"/>
  <c r="V252" i="2"/>
  <c r="W252" i="2" s="1"/>
  <c r="U252" i="2"/>
  <c r="K252" i="2" s="1"/>
  <c r="T252" i="2"/>
  <c r="R252" i="2"/>
  <c r="S252" i="2" s="1"/>
  <c r="P252" i="2"/>
  <c r="Q252" i="2" s="1"/>
  <c r="N252" i="2"/>
  <c r="O252" i="2" s="1"/>
  <c r="M252" i="2"/>
  <c r="L252" i="2"/>
  <c r="J252" i="2"/>
  <c r="H252" i="2"/>
  <c r="I252" i="2" s="1"/>
  <c r="AG249" i="2"/>
  <c r="AA248" i="2"/>
  <c r="Z248" i="2"/>
  <c r="Y248" i="2"/>
  <c r="X248" i="2"/>
  <c r="W248" i="2"/>
  <c r="V248" i="2"/>
  <c r="U248" i="2"/>
  <c r="T248" i="2"/>
  <c r="R248" i="2"/>
  <c r="S248" i="2" s="1"/>
  <c r="Q248" i="2"/>
  <c r="P248" i="2"/>
  <c r="O248" i="2"/>
  <c r="N248" i="2"/>
  <c r="M248" i="2"/>
  <c r="L248" i="2"/>
  <c r="J248" i="2" s="1"/>
  <c r="I248" i="2"/>
  <c r="H248" i="2"/>
  <c r="AA247" i="2"/>
  <c r="Z247" i="2"/>
  <c r="Y247" i="2"/>
  <c r="X247" i="2"/>
  <c r="V247" i="2"/>
  <c r="W247" i="2" s="1"/>
  <c r="U247" i="2"/>
  <c r="K247" i="2" s="1"/>
  <c r="T247" i="2"/>
  <c r="J247" i="2" s="1"/>
  <c r="S247" i="2"/>
  <c r="R247" i="2"/>
  <c r="P247" i="2"/>
  <c r="Q247" i="2" s="1"/>
  <c r="N247" i="2"/>
  <c r="O247" i="2" s="1"/>
  <c r="M247" i="2"/>
  <c r="L247" i="2"/>
  <c r="H247" i="2"/>
  <c r="I247" i="2" s="1"/>
  <c r="AG244" i="2"/>
  <c r="AA243" i="2"/>
  <c r="Z243" i="2"/>
  <c r="X243" i="2"/>
  <c r="Y243" i="2" s="1"/>
  <c r="W243" i="2"/>
  <c r="V243" i="2"/>
  <c r="T243" i="2"/>
  <c r="S243" i="2"/>
  <c r="R243" i="2"/>
  <c r="P243" i="2"/>
  <c r="Q243" i="2" s="1"/>
  <c r="O243" i="2"/>
  <c r="N243" i="2"/>
  <c r="L243" i="2"/>
  <c r="M243" i="2" s="1"/>
  <c r="H243" i="2"/>
  <c r="I243" i="2" s="1"/>
  <c r="AG240" i="2"/>
  <c r="AA239" i="2"/>
  <c r="Z239" i="2"/>
  <c r="Y239" i="2"/>
  <c r="X239" i="2"/>
  <c r="W239" i="2"/>
  <c r="V239" i="2"/>
  <c r="T239" i="2"/>
  <c r="U239" i="2" s="1"/>
  <c r="S239" i="2"/>
  <c r="R239" i="2"/>
  <c r="Q239" i="2"/>
  <c r="P239" i="2"/>
  <c r="N239" i="2"/>
  <c r="O239" i="2" s="1"/>
  <c r="L239" i="2"/>
  <c r="M239" i="2" s="1"/>
  <c r="K239" i="2"/>
  <c r="J239" i="2"/>
  <c r="I239" i="2"/>
  <c r="H239" i="2"/>
  <c r="AG236" i="2"/>
  <c r="Z235" i="2"/>
  <c r="AA235" i="2" s="1"/>
  <c r="Y235" i="2"/>
  <c r="X235" i="2"/>
  <c r="V235" i="2"/>
  <c r="W235" i="2" s="1"/>
  <c r="U235" i="2"/>
  <c r="T235" i="2"/>
  <c r="R235" i="2"/>
  <c r="S235" i="2" s="1"/>
  <c r="Q235" i="2"/>
  <c r="P235" i="2"/>
  <c r="N235" i="2"/>
  <c r="O235" i="2" s="1"/>
  <c r="M235" i="2"/>
  <c r="L235" i="2"/>
  <c r="H235" i="2"/>
  <c r="I235" i="2" s="1"/>
  <c r="AG232" i="2"/>
  <c r="Z231" i="2"/>
  <c r="AA231" i="2" s="1"/>
  <c r="Y231" i="2"/>
  <c r="X231" i="2"/>
  <c r="W231" i="2"/>
  <c r="V231" i="2"/>
  <c r="U231" i="2"/>
  <c r="T231" i="2"/>
  <c r="J231" i="2" s="1"/>
  <c r="R231" i="2"/>
  <c r="S231" i="2" s="1"/>
  <c r="Q231" i="2"/>
  <c r="P231" i="2"/>
  <c r="O231" i="2"/>
  <c r="N231" i="2"/>
  <c r="M231" i="2"/>
  <c r="L231" i="2"/>
  <c r="I231" i="2"/>
  <c r="H231" i="2"/>
  <c r="AG228" i="2"/>
  <c r="AA227" i="2"/>
  <c r="Z227" i="2"/>
  <c r="X227" i="2"/>
  <c r="Y227" i="2" s="1"/>
  <c r="W227" i="2"/>
  <c r="V227" i="2"/>
  <c r="T227" i="2"/>
  <c r="U227" i="2" s="1"/>
  <c r="S227" i="2"/>
  <c r="R227" i="2"/>
  <c r="P227" i="2"/>
  <c r="Q227" i="2" s="1"/>
  <c r="O227" i="2"/>
  <c r="N227" i="2"/>
  <c r="L227" i="2"/>
  <c r="M227" i="2" s="1"/>
  <c r="H227" i="2"/>
  <c r="I227" i="2" s="1"/>
  <c r="AG224" i="2"/>
  <c r="AG221" i="2"/>
  <c r="AG218" i="2"/>
  <c r="AA217" i="2"/>
  <c r="Z217" i="2"/>
  <c r="Y217" i="2"/>
  <c r="X217" i="2"/>
  <c r="V217" i="2"/>
  <c r="W217" i="2" s="1"/>
  <c r="U217" i="2"/>
  <c r="K217" i="2" s="1"/>
  <c r="T217" i="2"/>
  <c r="J217" i="2" s="1"/>
  <c r="S217" i="2"/>
  <c r="R217" i="2"/>
  <c r="Q217" i="2"/>
  <c r="P217" i="2"/>
  <c r="N217" i="2"/>
  <c r="O217" i="2" s="1"/>
  <c r="M217" i="2"/>
  <c r="L217" i="2"/>
  <c r="I217" i="2"/>
  <c r="H217" i="2"/>
  <c r="Z216" i="2"/>
  <c r="AA216" i="2" s="1"/>
  <c r="Y216" i="2"/>
  <c r="X216" i="2"/>
  <c r="W216" i="2"/>
  <c r="V216" i="2"/>
  <c r="T216" i="2"/>
  <c r="U216" i="2" s="1"/>
  <c r="R216" i="2"/>
  <c r="S216" i="2" s="1"/>
  <c r="Q216" i="2"/>
  <c r="P216" i="2"/>
  <c r="O216" i="2"/>
  <c r="N216" i="2"/>
  <c r="L216" i="2"/>
  <c r="M216" i="2" s="1"/>
  <c r="H216" i="2"/>
  <c r="I216" i="2" s="1"/>
  <c r="AG213" i="2"/>
  <c r="AA212" i="2"/>
  <c r="Z212" i="2"/>
  <c r="X212" i="2"/>
  <c r="Y212" i="2" s="1"/>
  <c r="W212" i="2"/>
  <c r="V212" i="2"/>
  <c r="T212" i="2"/>
  <c r="U212" i="2" s="1"/>
  <c r="S212" i="2"/>
  <c r="R212" i="2"/>
  <c r="P212" i="2"/>
  <c r="Q212" i="2" s="1"/>
  <c r="O212" i="2"/>
  <c r="N212" i="2"/>
  <c r="L212" i="2"/>
  <c r="M212" i="2" s="1"/>
  <c r="K212" i="2" s="1"/>
  <c r="H212" i="2"/>
  <c r="I212" i="2" s="1"/>
  <c r="AG209" i="2"/>
  <c r="Z208" i="2"/>
  <c r="AA208" i="2" s="1"/>
  <c r="X208" i="2"/>
  <c r="Y208" i="2" s="1"/>
  <c r="V208" i="2"/>
  <c r="W208" i="2" s="1"/>
  <c r="U208" i="2"/>
  <c r="T208" i="2"/>
  <c r="S208" i="2"/>
  <c r="R208" i="2"/>
  <c r="P208" i="2"/>
  <c r="Q208" i="2" s="1"/>
  <c r="N208" i="2"/>
  <c r="O208" i="2" s="1"/>
  <c r="K208" i="2" s="1"/>
  <c r="M208" i="2"/>
  <c r="L208" i="2"/>
  <c r="J208" i="2"/>
  <c r="H208" i="2"/>
  <c r="I208" i="2" s="1"/>
  <c r="AG204" i="2"/>
  <c r="AA203" i="2"/>
  <c r="Z203" i="2"/>
  <c r="Y203" i="2"/>
  <c r="X203" i="2"/>
  <c r="V203" i="2"/>
  <c r="W203" i="2" s="1"/>
  <c r="U203" i="2"/>
  <c r="T203" i="2"/>
  <c r="S203" i="2"/>
  <c r="R203" i="2"/>
  <c r="P203" i="2"/>
  <c r="Q203" i="2" s="1"/>
  <c r="N203" i="2"/>
  <c r="O203" i="2" s="1"/>
  <c r="K203" i="2" s="1"/>
  <c r="M203" i="2"/>
  <c r="L203" i="2"/>
  <c r="J203" i="2"/>
  <c r="H203" i="2"/>
  <c r="I203" i="2" s="1"/>
  <c r="AG199" i="2"/>
  <c r="Z198" i="2"/>
  <c r="AA198" i="2" s="1"/>
  <c r="X198" i="2"/>
  <c r="Y198" i="2" s="1"/>
  <c r="V198" i="2"/>
  <c r="W198" i="2" s="1"/>
  <c r="T198" i="2"/>
  <c r="S198" i="2"/>
  <c r="R198" i="2"/>
  <c r="Q198" i="2"/>
  <c r="P198" i="2"/>
  <c r="N198" i="2"/>
  <c r="O198" i="2" s="1"/>
  <c r="L198" i="2"/>
  <c r="M198" i="2" s="1"/>
  <c r="H198" i="2"/>
  <c r="I198" i="2" s="1"/>
  <c r="AG194" i="2"/>
  <c r="Z191" i="2"/>
  <c r="AA191" i="2" s="1"/>
  <c r="Y191" i="2"/>
  <c r="X191" i="2"/>
  <c r="V191" i="2"/>
  <c r="W191" i="2" s="1"/>
  <c r="T191" i="2"/>
  <c r="U191" i="2" s="1"/>
  <c r="R191" i="2"/>
  <c r="S191" i="2" s="1"/>
  <c r="Q191" i="2"/>
  <c r="P191" i="2"/>
  <c r="N191" i="2"/>
  <c r="O191" i="2" s="1"/>
  <c r="L191" i="2"/>
  <c r="M191" i="2" s="1"/>
  <c r="I191" i="2"/>
  <c r="H191" i="2"/>
  <c r="AG190" i="2"/>
  <c r="AA189" i="2"/>
  <c r="Z189" i="2"/>
  <c r="X189" i="2"/>
  <c r="Y189" i="2" s="1"/>
  <c r="W189" i="2"/>
  <c r="V189" i="2"/>
  <c r="U189" i="2"/>
  <c r="T189" i="2"/>
  <c r="J189" i="2" s="1"/>
  <c r="S189" i="2"/>
  <c r="R189" i="2"/>
  <c r="P189" i="2"/>
  <c r="Q189" i="2" s="1"/>
  <c r="O189" i="2"/>
  <c r="N189" i="2"/>
  <c r="M189" i="2"/>
  <c r="L189" i="2"/>
  <c r="H189" i="2"/>
  <c r="I189" i="2" s="1"/>
  <c r="AG187" i="2"/>
  <c r="AA186" i="2"/>
  <c r="Z186" i="2"/>
  <c r="X186" i="2"/>
  <c r="J186" i="2" s="1"/>
  <c r="V186" i="2"/>
  <c r="W186" i="2" s="1"/>
  <c r="T186" i="2"/>
  <c r="U186" i="2" s="1"/>
  <c r="S186" i="2"/>
  <c r="R186" i="2"/>
  <c r="P186" i="2"/>
  <c r="Q186" i="2" s="1"/>
  <c r="N186" i="2"/>
  <c r="O186" i="2" s="1"/>
  <c r="L186" i="2"/>
  <c r="M186" i="2" s="1"/>
  <c r="H186" i="2"/>
  <c r="I186" i="2" s="1"/>
  <c r="AG183" i="2"/>
  <c r="Z182" i="2"/>
  <c r="AA182" i="2" s="1"/>
  <c r="Y182" i="2"/>
  <c r="X182" i="2"/>
  <c r="W182" i="2"/>
  <c r="V182" i="2"/>
  <c r="U182" i="2"/>
  <c r="K182" i="2" s="1"/>
  <c r="T182" i="2"/>
  <c r="R182" i="2"/>
  <c r="S182" i="2" s="1"/>
  <c r="Q182" i="2"/>
  <c r="P182" i="2"/>
  <c r="O182" i="2"/>
  <c r="N182" i="2"/>
  <c r="M182" i="2"/>
  <c r="L182" i="2"/>
  <c r="J182" i="2"/>
  <c r="I182" i="2"/>
  <c r="H182" i="2"/>
  <c r="AG179" i="2"/>
  <c r="Z178" i="2"/>
  <c r="AA178" i="2" s="1"/>
  <c r="Y178" i="2"/>
  <c r="X178" i="2"/>
  <c r="V178" i="2"/>
  <c r="W178" i="2" s="1"/>
  <c r="T178" i="2"/>
  <c r="U178" i="2" s="1"/>
  <c r="R178" i="2"/>
  <c r="S178" i="2" s="1"/>
  <c r="Q178" i="2"/>
  <c r="P178" i="2"/>
  <c r="N178" i="2"/>
  <c r="O178" i="2" s="1"/>
  <c r="L178" i="2"/>
  <c r="M178" i="2" s="1"/>
  <c r="I178" i="2"/>
  <c r="H178" i="2"/>
  <c r="AG175" i="2"/>
  <c r="AA174" i="2"/>
  <c r="Z174" i="2"/>
  <c r="X174" i="2"/>
  <c r="Y174" i="2" s="1"/>
  <c r="W174" i="2"/>
  <c r="V174" i="2"/>
  <c r="U174" i="2"/>
  <c r="K174" i="2" s="1"/>
  <c r="T174" i="2"/>
  <c r="S174" i="2"/>
  <c r="R174" i="2"/>
  <c r="P174" i="2"/>
  <c r="Q174" i="2" s="1"/>
  <c r="O174" i="2"/>
  <c r="N174" i="2"/>
  <c r="M174" i="2"/>
  <c r="L174" i="2"/>
  <c r="H174" i="2"/>
  <c r="I174" i="2" s="1"/>
  <c r="AG171" i="2"/>
  <c r="Z170" i="2"/>
  <c r="AA170" i="2" s="1"/>
  <c r="X170" i="2"/>
  <c r="Y170" i="2" s="1"/>
  <c r="W170" i="2"/>
  <c r="V170" i="2"/>
  <c r="T170" i="2"/>
  <c r="U170" i="2" s="1"/>
  <c r="R170" i="2"/>
  <c r="S170" i="2" s="1"/>
  <c r="P170" i="2"/>
  <c r="Q170" i="2" s="1"/>
  <c r="O170" i="2"/>
  <c r="N170" i="2"/>
  <c r="L170" i="2"/>
  <c r="M170" i="2" s="1"/>
  <c r="H170" i="2"/>
  <c r="I170" i="2" s="1"/>
  <c r="AG167" i="2"/>
  <c r="AA166" i="2"/>
  <c r="Z166" i="2"/>
  <c r="Y166" i="2"/>
  <c r="X166" i="2"/>
  <c r="V166" i="2"/>
  <c r="W166" i="2" s="1"/>
  <c r="U166" i="2"/>
  <c r="T166" i="2"/>
  <c r="S166" i="2"/>
  <c r="R166" i="2"/>
  <c r="Q166" i="2"/>
  <c r="P166" i="2"/>
  <c r="N166" i="2"/>
  <c r="O166" i="2" s="1"/>
  <c r="K166" i="2" s="1"/>
  <c r="M166" i="2"/>
  <c r="L166" i="2"/>
  <c r="I166" i="2"/>
  <c r="H166" i="2"/>
  <c r="AG163" i="2"/>
  <c r="Z162" i="2"/>
  <c r="AA162" i="2" s="1"/>
  <c r="X162" i="2"/>
  <c r="Y162" i="2" s="1"/>
  <c r="V162" i="2"/>
  <c r="W162" i="2" s="1"/>
  <c r="U162" i="2"/>
  <c r="T162" i="2"/>
  <c r="R162" i="2"/>
  <c r="S162" i="2" s="1"/>
  <c r="P162" i="2"/>
  <c r="Q162" i="2" s="1"/>
  <c r="N162" i="2"/>
  <c r="O162" i="2" s="1"/>
  <c r="M162" i="2"/>
  <c r="L162" i="2"/>
  <c r="J162" i="2"/>
  <c r="H162" i="2"/>
  <c r="I162" i="2" s="1"/>
  <c r="Z161" i="2"/>
  <c r="AA161" i="2" s="1"/>
  <c r="Y161" i="2"/>
  <c r="X161" i="2"/>
  <c r="V161" i="2"/>
  <c r="W161" i="2" s="1"/>
  <c r="T161" i="2"/>
  <c r="U161" i="2" s="1"/>
  <c r="R161" i="2"/>
  <c r="S161" i="2" s="1"/>
  <c r="Q161" i="2"/>
  <c r="P161" i="2"/>
  <c r="N161" i="2"/>
  <c r="O161" i="2" s="1"/>
  <c r="L161" i="2"/>
  <c r="M161" i="2" s="1"/>
  <c r="I161" i="2"/>
  <c r="H161" i="2"/>
  <c r="AG158" i="2"/>
  <c r="AA157" i="2"/>
  <c r="Z157" i="2"/>
  <c r="X157" i="2"/>
  <c r="Y157" i="2" s="1"/>
  <c r="W157" i="2"/>
  <c r="V157" i="2"/>
  <c r="U157" i="2"/>
  <c r="T157" i="2"/>
  <c r="S157" i="2"/>
  <c r="R157" i="2"/>
  <c r="P157" i="2"/>
  <c r="Q157" i="2" s="1"/>
  <c r="O157" i="2"/>
  <c r="N157" i="2"/>
  <c r="J157" i="2" s="1"/>
  <c r="M157" i="2"/>
  <c r="L157" i="2"/>
  <c r="H157" i="2"/>
  <c r="I157" i="2" s="1"/>
  <c r="AG154" i="2"/>
  <c r="Z153" i="2"/>
  <c r="AA153" i="2" s="1"/>
  <c r="X153" i="2"/>
  <c r="Y153" i="2" s="1"/>
  <c r="W153" i="2"/>
  <c r="V153" i="2"/>
  <c r="T153" i="2"/>
  <c r="U153" i="2" s="1"/>
  <c r="R153" i="2"/>
  <c r="S153" i="2" s="1"/>
  <c r="P153" i="2"/>
  <c r="Q153" i="2" s="1"/>
  <c r="O153" i="2"/>
  <c r="N153" i="2"/>
  <c r="L153" i="2"/>
  <c r="M153" i="2" s="1"/>
  <c r="H153" i="2"/>
  <c r="I153" i="2" s="1"/>
  <c r="AA152" i="2"/>
  <c r="Z152" i="2"/>
  <c r="X152" i="2"/>
  <c r="Y152" i="2" s="1"/>
  <c r="V152" i="2"/>
  <c r="W152" i="2" s="1"/>
  <c r="T152" i="2"/>
  <c r="U152" i="2" s="1"/>
  <c r="S152" i="2"/>
  <c r="K152" i="2" s="1"/>
  <c r="R152" i="2"/>
  <c r="P152" i="2"/>
  <c r="Q152" i="2" s="1"/>
  <c r="N152" i="2"/>
  <c r="O152" i="2" s="1"/>
  <c r="L152" i="2"/>
  <c r="M152" i="2" s="1"/>
  <c r="J152" i="2"/>
  <c r="H152" i="2"/>
  <c r="I152" i="2" s="1"/>
  <c r="AG149" i="2"/>
  <c r="AG146" i="2"/>
  <c r="AG143" i="2"/>
  <c r="AG140" i="2"/>
  <c r="AG137" i="2"/>
  <c r="AA136" i="2"/>
  <c r="Z136" i="2"/>
  <c r="Y136" i="2"/>
  <c r="X136" i="2"/>
  <c r="V136" i="2"/>
  <c r="W136" i="2" s="1"/>
  <c r="U136" i="2"/>
  <c r="T136" i="2"/>
  <c r="S136" i="2"/>
  <c r="R136" i="2"/>
  <c r="Q136" i="2"/>
  <c r="P136" i="2"/>
  <c r="N136" i="2"/>
  <c r="J136" i="2" s="1"/>
  <c r="M136" i="2"/>
  <c r="L136" i="2"/>
  <c r="I136" i="2"/>
  <c r="H136" i="2"/>
  <c r="Z135" i="2"/>
  <c r="AA135" i="2" s="1"/>
  <c r="Y135" i="2"/>
  <c r="X135" i="2"/>
  <c r="W135" i="2"/>
  <c r="V135" i="2"/>
  <c r="U135" i="2"/>
  <c r="T135" i="2"/>
  <c r="R135" i="2"/>
  <c r="S135" i="2" s="1"/>
  <c r="Q135" i="2"/>
  <c r="P135" i="2"/>
  <c r="O135" i="2"/>
  <c r="N135" i="2"/>
  <c r="M135" i="2"/>
  <c r="L135" i="2"/>
  <c r="J135" i="2"/>
  <c r="I135" i="2"/>
  <c r="H135" i="2"/>
  <c r="AA134" i="2"/>
  <c r="Z134" i="2"/>
  <c r="Y134" i="2"/>
  <c r="X134" i="2"/>
  <c r="V134" i="2"/>
  <c r="W134" i="2" s="1"/>
  <c r="U134" i="2"/>
  <c r="T134" i="2"/>
  <c r="S134" i="2"/>
  <c r="R134" i="2"/>
  <c r="Q134" i="2"/>
  <c r="P134" i="2"/>
  <c r="N134" i="2"/>
  <c r="O134" i="2" s="1"/>
  <c r="M134" i="2"/>
  <c r="L134" i="2"/>
  <c r="I134" i="2"/>
  <c r="H134" i="2"/>
  <c r="AG131" i="2"/>
  <c r="AG120" i="2"/>
  <c r="Z119" i="2"/>
  <c r="AA119" i="2" s="1"/>
  <c r="Y119" i="2"/>
  <c r="X119" i="2"/>
  <c r="V119" i="2"/>
  <c r="W119" i="2" s="1"/>
  <c r="U119" i="2"/>
  <c r="T119" i="2"/>
  <c r="R119" i="2"/>
  <c r="S119" i="2" s="1"/>
  <c r="Q119" i="2"/>
  <c r="P119" i="2"/>
  <c r="N119" i="2"/>
  <c r="M119" i="2"/>
  <c r="L119" i="2"/>
  <c r="I119" i="2"/>
  <c r="H119" i="2"/>
  <c r="Z118" i="2"/>
  <c r="AA118" i="2" s="1"/>
  <c r="Y118" i="2"/>
  <c r="X118" i="2"/>
  <c r="V118" i="2"/>
  <c r="W118" i="2" s="1"/>
  <c r="U118" i="2"/>
  <c r="K118" i="2" s="1"/>
  <c r="T118" i="2"/>
  <c r="R118" i="2"/>
  <c r="S118" i="2" s="1"/>
  <c r="P118" i="2"/>
  <c r="Q118" i="2" s="1"/>
  <c r="N118" i="2"/>
  <c r="O118" i="2" s="1"/>
  <c r="M118" i="2"/>
  <c r="L118" i="2"/>
  <c r="J118" i="2"/>
  <c r="H118" i="2"/>
  <c r="I118" i="2" s="1"/>
  <c r="AG115" i="2"/>
  <c r="AA114" i="2"/>
  <c r="Z114" i="2"/>
  <c r="Y114" i="2"/>
  <c r="X114" i="2"/>
  <c r="W114" i="2"/>
  <c r="V114" i="2"/>
  <c r="T114" i="2"/>
  <c r="U114" i="2" s="1"/>
  <c r="S114" i="2"/>
  <c r="R114" i="2"/>
  <c r="Q114" i="2"/>
  <c r="P114" i="2"/>
  <c r="O114" i="2"/>
  <c r="N114" i="2"/>
  <c r="L114" i="2"/>
  <c r="M114" i="2" s="1"/>
  <c r="I114" i="2"/>
  <c r="H114" i="2"/>
  <c r="AA113" i="2"/>
  <c r="Z113" i="2"/>
  <c r="X113" i="2"/>
  <c r="Y113" i="2" s="1"/>
  <c r="W113" i="2"/>
  <c r="V113" i="2"/>
  <c r="U113" i="2"/>
  <c r="T113" i="2"/>
  <c r="J113" i="2" s="1"/>
  <c r="S113" i="2"/>
  <c r="R113" i="2"/>
  <c r="P113" i="2"/>
  <c r="Q113" i="2" s="1"/>
  <c r="O113" i="2"/>
  <c r="N113" i="2"/>
  <c r="M113" i="2"/>
  <c r="L113" i="2"/>
  <c r="H113" i="2"/>
  <c r="I113" i="2" s="1"/>
  <c r="AA112" i="2"/>
  <c r="Z112" i="2"/>
  <c r="Y112" i="2"/>
  <c r="X112" i="2"/>
  <c r="V112" i="2"/>
  <c r="W112" i="2" s="1"/>
  <c r="T112" i="2"/>
  <c r="U112" i="2" s="1"/>
  <c r="R112" i="2"/>
  <c r="S112" i="2" s="1"/>
  <c r="Q112" i="2"/>
  <c r="P112" i="2"/>
  <c r="N112" i="2"/>
  <c r="O112" i="2" s="1"/>
  <c r="L112" i="2"/>
  <c r="M112" i="2" s="1"/>
  <c r="I112" i="2"/>
  <c r="H112" i="2"/>
  <c r="AG109" i="2"/>
  <c r="AA108" i="2"/>
  <c r="Z108" i="2"/>
  <c r="X108" i="2"/>
  <c r="Y108" i="2" s="1"/>
  <c r="W108" i="2"/>
  <c r="V108" i="2"/>
  <c r="T108" i="2"/>
  <c r="U108" i="2" s="1"/>
  <c r="K108" i="2" s="1"/>
  <c r="S108" i="2"/>
  <c r="R108" i="2"/>
  <c r="P108" i="2"/>
  <c r="Q108" i="2" s="1"/>
  <c r="O108" i="2"/>
  <c r="N108" i="2"/>
  <c r="L108" i="2"/>
  <c r="M108" i="2" s="1"/>
  <c r="H108" i="2"/>
  <c r="I108" i="2" s="1"/>
  <c r="AA107" i="2"/>
  <c r="Z107" i="2"/>
  <c r="X107" i="2"/>
  <c r="Y107" i="2" s="1"/>
  <c r="W107" i="2"/>
  <c r="V107" i="2"/>
  <c r="T107" i="2"/>
  <c r="S107" i="2"/>
  <c r="R107" i="2"/>
  <c r="P107" i="2"/>
  <c r="Q107" i="2" s="1"/>
  <c r="O107" i="2"/>
  <c r="N107" i="2"/>
  <c r="L107" i="2"/>
  <c r="M107" i="2" s="1"/>
  <c r="H107" i="2"/>
  <c r="I107" i="2" s="1"/>
  <c r="AG104" i="2"/>
  <c r="AA103" i="2"/>
  <c r="Z103" i="2"/>
  <c r="Y103" i="2"/>
  <c r="X103" i="2"/>
  <c r="V103" i="2"/>
  <c r="W103" i="2" s="1"/>
  <c r="U103" i="2"/>
  <c r="T103" i="2"/>
  <c r="S103" i="2"/>
  <c r="R103" i="2"/>
  <c r="Q103" i="2"/>
  <c r="P103" i="2"/>
  <c r="N103" i="2"/>
  <c r="J103" i="2" s="1"/>
  <c r="M103" i="2"/>
  <c r="L103" i="2"/>
  <c r="H103" i="2"/>
  <c r="I103" i="2" s="1"/>
  <c r="Z102" i="2"/>
  <c r="AA102" i="2" s="1"/>
  <c r="Y102" i="2"/>
  <c r="X102" i="2"/>
  <c r="W102" i="2"/>
  <c r="V102" i="2"/>
  <c r="T102" i="2"/>
  <c r="U102" i="2" s="1"/>
  <c r="K102" i="2" s="1"/>
  <c r="R102" i="2"/>
  <c r="S102" i="2" s="1"/>
  <c r="Q102" i="2"/>
  <c r="P102" i="2"/>
  <c r="O102" i="2"/>
  <c r="N102" i="2"/>
  <c r="L102" i="2"/>
  <c r="M102" i="2" s="1"/>
  <c r="J102" i="2"/>
  <c r="H102" i="2"/>
  <c r="I102" i="2" s="1"/>
  <c r="AG98" i="2"/>
  <c r="AG95" i="2"/>
  <c r="Z94" i="2"/>
  <c r="AA94" i="2" s="1"/>
  <c r="AA93" i="2" s="1"/>
  <c r="X94" i="2"/>
  <c r="Y94" i="2" s="1"/>
  <c r="V94" i="2"/>
  <c r="W94" i="2" s="1"/>
  <c r="W93" i="2" s="1"/>
  <c r="U94" i="2"/>
  <c r="T94" i="2"/>
  <c r="J94" i="2" s="1"/>
  <c r="R94" i="2"/>
  <c r="S94" i="2" s="1"/>
  <c r="S93" i="2" s="1"/>
  <c r="P94" i="2"/>
  <c r="Q94" i="2" s="1"/>
  <c r="Q93" i="2" s="1"/>
  <c r="N94" i="2"/>
  <c r="O94" i="2" s="1"/>
  <c r="O93" i="2" s="1"/>
  <c r="M94" i="2"/>
  <c r="M93" i="2" s="1"/>
  <c r="L94" i="2"/>
  <c r="H94" i="2"/>
  <c r="I94" i="2" s="1"/>
  <c r="AG93" i="2"/>
  <c r="Y93" i="2"/>
  <c r="I93" i="2"/>
  <c r="AG90" i="2"/>
  <c r="Z89" i="2"/>
  <c r="AA89" i="2" s="1"/>
  <c r="X89" i="2"/>
  <c r="Y89" i="2" s="1"/>
  <c r="W89" i="2"/>
  <c r="V89" i="2"/>
  <c r="T89" i="2"/>
  <c r="U89" i="2" s="1"/>
  <c r="R89" i="2"/>
  <c r="S89" i="2" s="1"/>
  <c r="P89" i="2"/>
  <c r="Q89" i="2" s="1"/>
  <c r="O89" i="2"/>
  <c r="N89" i="2"/>
  <c r="L89" i="2"/>
  <c r="M89" i="2" s="1"/>
  <c r="J89" i="2"/>
  <c r="H89" i="2"/>
  <c r="I89" i="2" s="1"/>
  <c r="AG84" i="2"/>
  <c r="AA83" i="2"/>
  <c r="Z83" i="2"/>
  <c r="Y83" i="2"/>
  <c r="Y82" i="2" s="1"/>
  <c r="X83" i="2"/>
  <c r="V83" i="2"/>
  <c r="W83" i="2" s="1"/>
  <c r="W82" i="2" s="1"/>
  <c r="U83" i="2"/>
  <c r="T83" i="2"/>
  <c r="R83" i="2"/>
  <c r="S83" i="2" s="1"/>
  <c r="S82" i="2" s="1"/>
  <c r="Q83" i="2"/>
  <c r="P83" i="2"/>
  <c r="N83" i="2"/>
  <c r="M83" i="2"/>
  <c r="L83" i="2"/>
  <c r="I83" i="2"/>
  <c r="I82" i="2" s="1"/>
  <c r="H83" i="2"/>
  <c r="AG82" i="2"/>
  <c r="AA82" i="2"/>
  <c r="Q82" i="2"/>
  <c r="M82" i="2"/>
  <c r="Z81" i="2"/>
  <c r="AA81" i="2" s="1"/>
  <c r="AA80" i="2" s="1"/>
  <c r="X81" i="2"/>
  <c r="Y81" i="2" s="1"/>
  <c r="Y80" i="2" s="1"/>
  <c r="V81" i="2"/>
  <c r="W81" i="2" s="1"/>
  <c r="W80" i="2" s="1"/>
  <c r="U81" i="2"/>
  <c r="T81" i="2"/>
  <c r="R81" i="2"/>
  <c r="S81" i="2" s="1"/>
  <c r="S80" i="2" s="1"/>
  <c r="P81" i="2"/>
  <c r="Q81" i="2" s="1"/>
  <c r="Q80" i="2" s="1"/>
  <c r="N81" i="2"/>
  <c r="O81" i="2" s="1"/>
  <c r="O80" i="2" s="1"/>
  <c r="M81" i="2"/>
  <c r="M80" i="2" s="1"/>
  <c r="L81" i="2"/>
  <c r="H81" i="2"/>
  <c r="I81" i="2" s="1"/>
  <c r="I80" i="2" s="1"/>
  <c r="AG80" i="2"/>
  <c r="AA79" i="2"/>
  <c r="AA78" i="2" s="1"/>
  <c r="Z79" i="2"/>
  <c r="Y79" i="2"/>
  <c r="X79" i="2"/>
  <c r="W79" i="2"/>
  <c r="W78" i="2" s="1"/>
  <c r="V79" i="2"/>
  <c r="T79" i="2"/>
  <c r="S79" i="2"/>
  <c r="S78" i="2" s="1"/>
  <c r="R79" i="2"/>
  <c r="P79" i="2"/>
  <c r="Q79" i="2" s="1"/>
  <c r="Q78" i="2" s="1"/>
  <c r="O79" i="2"/>
  <c r="O78" i="2" s="1"/>
  <c r="N79" i="2"/>
  <c r="L79" i="2"/>
  <c r="M79" i="2" s="1"/>
  <c r="H79" i="2"/>
  <c r="I79" i="2" s="1"/>
  <c r="I78" i="2" s="1"/>
  <c r="AG78" i="2"/>
  <c r="Y78" i="2"/>
  <c r="M78" i="2"/>
  <c r="AA77" i="2"/>
  <c r="Z77" i="2"/>
  <c r="X77" i="2"/>
  <c r="Y77" i="2" s="1"/>
  <c r="V77" i="2"/>
  <c r="W77" i="2" s="1"/>
  <c r="T77" i="2"/>
  <c r="U77" i="2" s="1"/>
  <c r="S77" i="2"/>
  <c r="R77" i="2"/>
  <c r="P77" i="2"/>
  <c r="Q77" i="2" s="1"/>
  <c r="N77" i="2"/>
  <c r="L77" i="2"/>
  <c r="M77" i="2" s="1"/>
  <c r="H77" i="2"/>
  <c r="I77" i="2" s="1"/>
  <c r="Z76" i="2"/>
  <c r="AA76" i="2" s="1"/>
  <c r="X76" i="2"/>
  <c r="Y76" i="2" s="1"/>
  <c r="W76" i="2"/>
  <c r="V76" i="2"/>
  <c r="T76" i="2"/>
  <c r="U76" i="2" s="1"/>
  <c r="R76" i="2"/>
  <c r="S76" i="2" s="1"/>
  <c r="P76" i="2"/>
  <c r="Q76" i="2" s="1"/>
  <c r="N76" i="2"/>
  <c r="O76" i="2" s="1"/>
  <c r="L76" i="2"/>
  <c r="M76" i="2" s="1"/>
  <c r="H76" i="2"/>
  <c r="I76" i="2" s="1"/>
  <c r="AG73" i="2"/>
  <c r="AA70" i="2"/>
  <c r="Z70" i="2"/>
  <c r="Y70" i="2"/>
  <c r="X70" i="2"/>
  <c r="V70" i="2"/>
  <c r="W70" i="2" s="1"/>
  <c r="U70" i="2"/>
  <c r="T70" i="2"/>
  <c r="S70" i="2"/>
  <c r="R70" i="2"/>
  <c r="Q70" i="2"/>
  <c r="P70" i="2"/>
  <c r="N70" i="2"/>
  <c r="J70" i="2" s="1"/>
  <c r="M70" i="2"/>
  <c r="L70" i="2"/>
  <c r="I70" i="2"/>
  <c r="H70" i="2"/>
  <c r="AG69" i="2"/>
  <c r="Z68" i="2"/>
  <c r="AA68" i="2" s="1"/>
  <c r="X68" i="2"/>
  <c r="Y68" i="2" s="1"/>
  <c r="V68" i="2"/>
  <c r="W68" i="2" s="1"/>
  <c r="T68" i="2"/>
  <c r="J68" i="2" s="1"/>
  <c r="R68" i="2"/>
  <c r="S68" i="2" s="1"/>
  <c r="P68" i="2"/>
  <c r="Q68" i="2" s="1"/>
  <c r="N68" i="2"/>
  <c r="O68" i="2" s="1"/>
  <c r="M68" i="2"/>
  <c r="L68" i="2"/>
  <c r="H68" i="2"/>
  <c r="I68" i="2" s="1"/>
  <c r="AG65" i="2"/>
  <c r="AA64" i="2"/>
  <c r="Z64" i="2"/>
  <c r="Y64" i="2"/>
  <c r="X64" i="2"/>
  <c r="W64" i="2"/>
  <c r="V64" i="2"/>
  <c r="T64" i="2"/>
  <c r="J64" i="2" s="1"/>
  <c r="S64" i="2"/>
  <c r="R64" i="2"/>
  <c r="P64" i="2"/>
  <c r="Q64" i="2" s="1"/>
  <c r="N64" i="2"/>
  <c r="O64" i="2" s="1"/>
  <c r="L64" i="2"/>
  <c r="M64" i="2" s="1"/>
  <c r="I64" i="2"/>
  <c r="H64" i="2"/>
  <c r="AA63" i="2"/>
  <c r="Z63" i="2"/>
  <c r="X63" i="2"/>
  <c r="W63" i="2"/>
  <c r="V63" i="2"/>
  <c r="U63" i="2"/>
  <c r="T63" i="2"/>
  <c r="S63" i="2"/>
  <c r="R63" i="2"/>
  <c r="P63" i="2"/>
  <c r="Q63" i="2" s="1"/>
  <c r="O63" i="2"/>
  <c r="N63" i="2"/>
  <c r="M63" i="2"/>
  <c r="L63" i="2"/>
  <c r="H63" i="2"/>
  <c r="I63" i="2" s="1"/>
  <c r="AG60" i="2"/>
  <c r="Z59" i="2"/>
  <c r="AA59" i="2" s="1"/>
  <c r="X59" i="2"/>
  <c r="Y59" i="2" s="1"/>
  <c r="W59" i="2"/>
  <c r="V59" i="2"/>
  <c r="T59" i="2"/>
  <c r="U59" i="2" s="1"/>
  <c r="R59" i="2"/>
  <c r="S59" i="2" s="1"/>
  <c r="P59" i="2"/>
  <c r="Q59" i="2" s="1"/>
  <c r="N59" i="2"/>
  <c r="O59" i="2" s="1"/>
  <c r="K59" i="2" s="1"/>
  <c r="L59" i="2"/>
  <c r="M59" i="2" s="1"/>
  <c r="H59" i="2"/>
  <c r="I59" i="2" s="1"/>
  <c r="Z58" i="2"/>
  <c r="AA58" i="2" s="1"/>
  <c r="X58" i="2"/>
  <c r="Y58" i="2" s="1"/>
  <c r="V58" i="2"/>
  <c r="W58" i="2" s="1"/>
  <c r="T58" i="2"/>
  <c r="U58" i="2" s="1"/>
  <c r="K58" i="2" s="1"/>
  <c r="R58" i="2"/>
  <c r="S58" i="2" s="1"/>
  <c r="P58" i="2"/>
  <c r="Q58" i="2" s="1"/>
  <c r="O58" i="2"/>
  <c r="N58" i="2"/>
  <c r="M58" i="2"/>
  <c r="L58" i="2"/>
  <c r="H58" i="2"/>
  <c r="I58" i="2" s="1"/>
  <c r="AA57" i="2"/>
  <c r="Z57" i="2"/>
  <c r="X57" i="2"/>
  <c r="V57" i="2"/>
  <c r="W57" i="2" s="1"/>
  <c r="T57" i="2"/>
  <c r="U57" i="2" s="1"/>
  <c r="R57" i="2"/>
  <c r="S57" i="2" s="1"/>
  <c r="Q57" i="2"/>
  <c r="P57" i="2"/>
  <c r="O57" i="2"/>
  <c r="N57" i="2"/>
  <c r="L57" i="2"/>
  <c r="M57" i="2" s="1"/>
  <c r="H57" i="2"/>
  <c r="I57" i="2" s="1"/>
  <c r="Z56" i="2"/>
  <c r="AA56" i="2" s="1"/>
  <c r="X56" i="2"/>
  <c r="Y56" i="2" s="1"/>
  <c r="V56" i="2"/>
  <c r="W56" i="2" s="1"/>
  <c r="T56" i="2"/>
  <c r="S56" i="2"/>
  <c r="R56" i="2"/>
  <c r="P56" i="2"/>
  <c r="Q56" i="2" s="1"/>
  <c r="N56" i="2"/>
  <c r="O56" i="2" s="1"/>
  <c r="L56" i="2"/>
  <c r="M56" i="2" s="1"/>
  <c r="H56" i="2"/>
  <c r="I56" i="2" s="1"/>
  <c r="AA55" i="2"/>
  <c r="Z55" i="2"/>
  <c r="X55" i="2"/>
  <c r="Y55" i="2" s="1"/>
  <c r="V55" i="2"/>
  <c r="W55" i="2" s="1"/>
  <c r="T55" i="2"/>
  <c r="R55" i="2"/>
  <c r="S55" i="2" s="1"/>
  <c r="P55" i="2"/>
  <c r="Q55" i="2" s="1"/>
  <c r="N55" i="2"/>
  <c r="O55" i="2" s="1"/>
  <c r="L55" i="2"/>
  <c r="M55" i="2" s="1"/>
  <c r="I55" i="2"/>
  <c r="H55" i="2"/>
  <c r="Z54" i="2"/>
  <c r="AA54" i="2" s="1"/>
  <c r="X54" i="2"/>
  <c r="Y54" i="2" s="1"/>
  <c r="V54" i="2"/>
  <c r="W54" i="2" s="1"/>
  <c r="T54" i="2"/>
  <c r="R54" i="2"/>
  <c r="S54" i="2" s="1"/>
  <c r="P54" i="2"/>
  <c r="Q54" i="2" s="1"/>
  <c r="N54" i="2"/>
  <c r="O54" i="2" s="1"/>
  <c r="M54" i="2"/>
  <c r="L54" i="2"/>
  <c r="H54" i="2"/>
  <c r="I54" i="2" s="1"/>
  <c r="Z53" i="2"/>
  <c r="AA53" i="2" s="1"/>
  <c r="X53" i="2"/>
  <c r="Y53" i="2" s="1"/>
  <c r="V53" i="2"/>
  <c r="W53" i="2" s="1"/>
  <c r="T53" i="2"/>
  <c r="U53" i="2" s="1"/>
  <c r="R53" i="2"/>
  <c r="S53" i="2" s="1"/>
  <c r="P53" i="2"/>
  <c r="Q53" i="2" s="1"/>
  <c r="O53" i="2"/>
  <c r="N53" i="2"/>
  <c r="L53" i="2"/>
  <c r="M53" i="2" s="1"/>
  <c r="H53" i="2"/>
  <c r="I53" i="2" s="1"/>
  <c r="Z52" i="2"/>
  <c r="AA52" i="2" s="1"/>
  <c r="X52" i="2"/>
  <c r="Y52" i="2" s="1"/>
  <c r="W52" i="2"/>
  <c r="V52" i="2"/>
  <c r="T52" i="2"/>
  <c r="U52" i="2" s="1"/>
  <c r="R52" i="2"/>
  <c r="S52" i="2" s="1"/>
  <c r="P52" i="2"/>
  <c r="Q52" i="2" s="1"/>
  <c r="N52" i="2"/>
  <c r="L52" i="2"/>
  <c r="M52" i="2" s="1"/>
  <c r="H52" i="2"/>
  <c r="I52" i="2" s="1"/>
  <c r="AA51" i="2"/>
  <c r="Z51" i="2"/>
  <c r="Y51" i="2"/>
  <c r="X51" i="2"/>
  <c r="V51" i="2"/>
  <c r="W51" i="2" s="1"/>
  <c r="T51" i="2"/>
  <c r="U51" i="2" s="1"/>
  <c r="S51" i="2"/>
  <c r="R51" i="2"/>
  <c r="J51" i="2" s="1"/>
  <c r="P51" i="2"/>
  <c r="Q51" i="2" s="1"/>
  <c r="N51" i="2"/>
  <c r="O51" i="2" s="1"/>
  <c r="L51" i="2"/>
  <c r="M51" i="2" s="1"/>
  <c r="I51" i="2"/>
  <c r="H51" i="2"/>
  <c r="AG48" i="2"/>
  <c r="Z47" i="2"/>
  <c r="AA47" i="2" s="1"/>
  <c r="AA46" i="2" s="1"/>
  <c r="X47" i="2"/>
  <c r="Y47" i="2" s="1"/>
  <c r="Y46" i="2" s="1"/>
  <c r="V47" i="2"/>
  <c r="W47" i="2" s="1"/>
  <c r="W46" i="2" s="1"/>
  <c r="T47" i="2"/>
  <c r="U47" i="2" s="1"/>
  <c r="S47" i="2"/>
  <c r="S46" i="2" s="1"/>
  <c r="R47" i="2"/>
  <c r="J47" i="2" s="1"/>
  <c r="P47" i="2"/>
  <c r="Q47" i="2" s="1"/>
  <c r="Q46" i="2" s="1"/>
  <c r="N47" i="2"/>
  <c r="O47" i="2" s="1"/>
  <c r="O46" i="2" s="1"/>
  <c r="L47" i="2"/>
  <c r="M47" i="2" s="1"/>
  <c r="H47" i="2"/>
  <c r="I47" i="2" s="1"/>
  <c r="I46" i="2" s="1"/>
  <c r="AG46" i="2"/>
  <c r="U46" i="2"/>
  <c r="AG43" i="2"/>
  <c r="Z42" i="2"/>
  <c r="AA42" i="2" s="1"/>
  <c r="X42" i="2"/>
  <c r="Y42" i="2" s="1"/>
  <c r="V42" i="2"/>
  <c r="W42" i="2" s="1"/>
  <c r="T42" i="2"/>
  <c r="J42" i="2" s="1"/>
  <c r="R42" i="2"/>
  <c r="S42" i="2" s="1"/>
  <c r="P42" i="2"/>
  <c r="Q42" i="2" s="1"/>
  <c r="N42" i="2"/>
  <c r="O42" i="2" s="1"/>
  <c r="M42" i="2"/>
  <c r="L42" i="2"/>
  <c r="H42" i="2"/>
  <c r="I42" i="2" s="1"/>
  <c r="Z41" i="2"/>
  <c r="AA41" i="2" s="1"/>
  <c r="Y41" i="2"/>
  <c r="X41" i="2"/>
  <c r="V41" i="2"/>
  <c r="W41" i="2" s="1"/>
  <c r="T41" i="2"/>
  <c r="U41" i="2" s="1"/>
  <c r="R41" i="2"/>
  <c r="S41" i="2" s="1"/>
  <c r="P41" i="2"/>
  <c r="Q41" i="2" s="1"/>
  <c r="N41" i="2"/>
  <c r="L41" i="2"/>
  <c r="M41" i="2" s="1"/>
  <c r="H41" i="2"/>
  <c r="I41" i="2" s="1"/>
  <c r="Z40" i="2"/>
  <c r="AA40" i="2" s="1"/>
  <c r="X40" i="2"/>
  <c r="Y40" i="2" s="1"/>
  <c r="V40" i="2"/>
  <c r="W40" i="2" s="1"/>
  <c r="U40" i="2"/>
  <c r="K40" i="2" s="1"/>
  <c r="T40" i="2"/>
  <c r="R40" i="2"/>
  <c r="S40" i="2" s="1"/>
  <c r="P40" i="2"/>
  <c r="Q40" i="2" s="1"/>
  <c r="N40" i="2"/>
  <c r="O40" i="2" s="1"/>
  <c r="M40" i="2"/>
  <c r="L40" i="2"/>
  <c r="H40" i="2"/>
  <c r="I40" i="2" s="1"/>
  <c r="Z39" i="2"/>
  <c r="AA39" i="2" s="1"/>
  <c r="X39" i="2"/>
  <c r="Y39" i="2" s="1"/>
  <c r="V39" i="2"/>
  <c r="W39" i="2" s="1"/>
  <c r="T39" i="2"/>
  <c r="U39" i="2" s="1"/>
  <c r="R39" i="2"/>
  <c r="S39" i="2" s="1"/>
  <c r="Q39" i="2"/>
  <c r="P39" i="2"/>
  <c r="N39" i="2"/>
  <c r="O39" i="2" s="1"/>
  <c r="L39" i="2"/>
  <c r="M39" i="2" s="1"/>
  <c r="I39" i="2"/>
  <c r="H39" i="2"/>
  <c r="Z38" i="2"/>
  <c r="AA38" i="2" s="1"/>
  <c r="X38" i="2"/>
  <c r="Y38" i="2" s="1"/>
  <c r="V38" i="2"/>
  <c r="W38" i="2" s="1"/>
  <c r="T38" i="2"/>
  <c r="R38" i="2"/>
  <c r="S38" i="2" s="1"/>
  <c r="P38" i="2"/>
  <c r="Q38" i="2" s="1"/>
  <c r="N38" i="2"/>
  <c r="O38" i="2" s="1"/>
  <c r="M38" i="2"/>
  <c r="L38" i="2"/>
  <c r="H38" i="2"/>
  <c r="I38" i="2" s="1"/>
  <c r="Z37" i="2"/>
  <c r="AA37" i="2" s="1"/>
  <c r="Y37" i="2"/>
  <c r="X37" i="2"/>
  <c r="V37" i="2"/>
  <c r="W37" i="2" s="1"/>
  <c r="T37" i="2"/>
  <c r="U37" i="2" s="1"/>
  <c r="R37" i="2"/>
  <c r="S37" i="2" s="1"/>
  <c r="Q37" i="2"/>
  <c r="P37" i="2"/>
  <c r="N37" i="2"/>
  <c r="O37" i="2" s="1"/>
  <c r="L37" i="2"/>
  <c r="M37" i="2" s="1"/>
  <c r="H37" i="2"/>
  <c r="I37" i="2" s="1"/>
  <c r="Z35" i="2"/>
  <c r="AA35" i="2" s="1"/>
  <c r="X35" i="2"/>
  <c r="Y35" i="2" s="1"/>
  <c r="V35" i="2"/>
  <c r="W35" i="2" s="1"/>
  <c r="T35" i="2"/>
  <c r="U35" i="2" s="1"/>
  <c r="R35" i="2"/>
  <c r="S35" i="2" s="1"/>
  <c r="Q35" i="2"/>
  <c r="P35" i="2"/>
  <c r="N35" i="2"/>
  <c r="O35" i="2" s="1"/>
  <c r="L35" i="2"/>
  <c r="M35" i="2" s="1"/>
  <c r="I35" i="2"/>
  <c r="H35" i="2"/>
  <c r="AG34" i="2"/>
  <c r="AG32" i="2"/>
  <c r="AG30" i="2"/>
  <c r="AA29" i="2"/>
  <c r="Z29" i="2"/>
  <c r="Y29" i="2"/>
  <c r="X29" i="2"/>
  <c r="V29" i="2"/>
  <c r="W29" i="2" s="1"/>
  <c r="U29" i="2"/>
  <c r="T29" i="2"/>
  <c r="S29" i="2"/>
  <c r="R29" i="2"/>
  <c r="Q29" i="2"/>
  <c r="P29" i="2"/>
  <c r="N29" i="2"/>
  <c r="O29" i="2" s="1"/>
  <c r="M29" i="2"/>
  <c r="L29" i="2"/>
  <c r="I29" i="2"/>
  <c r="H29" i="2"/>
  <c r="AG27" i="2"/>
  <c r="Z24" i="2"/>
  <c r="AA24" i="2" s="1"/>
  <c r="Y24" i="2"/>
  <c r="X24" i="2"/>
  <c r="V24" i="2"/>
  <c r="W24" i="2" s="1"/>
  <c r="T24" i="2"/>
  <c r="U24" i="2" s="1"/>
  <c r="R24" i="2"/>
  <c r="S24" i="2" s="1"/>
  <c r="Q24" i="2"/>
  <c r="P24" i="2"/>
  <c r="N24" i="2"/>
  <c r="O24" i="2" s="1"/>
  <c r="L24" i="2"/>
  <c r="M24" i="2" s="1"/>
  <c r="I24" i="2"/>
  <c r="H24" i="2"/>
  <c r="Z23" i="2"/>
  <c r="AA23" i="2" s="1"/>
  <c r="X23" i="2"/>
  <c r="Y23" i="2" s="1"/>
  <c r="V23" i="2"/>
  <c r="W23" i="2" s="1"/>
  <c r="T23" i="2"/>
  <c r="R23" i="2"/>
  <c r="S23" i="2" s="1"/>
  <c r="P23" i="2"/>
  <c r="Q23" i="2" s="1"/>
  <c r="N23" i="2"/>
  <c r="O23" i="2" s="1"/>
  <c r="M23" i="2"/>
  <c r="L23" i="2"/>
  <c r="H23" i="2"/>
  <c r="I23" i="2" s="1"/>
  <c r="AG22" i="2"/>
  <c r="AA21" i="2"/>
  <c r="AA20" i="2" s="1"/>
  <c r="Z21" i="2"/>
  <c r="Y21" i="2"/>
  <c r="X21" i="2"/>
  <c r="W21" i="2"/>
  <c r="W20" i="2" s="1"/>
  <c r="V21" i="2"/>
  <c r="U21" i="2"/>
  <c r="T21" i="2"/>
  <c r="S21" i="2"/>
  <c r="S20" i="2" s="1"/>
  <c r="R21" i="2"/>
  <c r="Q21" i="2"/>
  <c r="Q20" i="2" s="1"/>
  <c r="P21" i="2"/>
  <c r="O21" i="2"/>
  <c r="O20" i="2" s="1"/>
  <c r="N21" i="2"/>
  <c r="M21" i="2"/>
  <c r="L21" i="2"/>
  <c r="K21" i="2"/>
  <c r="K20" i="2" s="1"/>
  <c r="I21" i="2"/>
  <c r="H21" i="2"/>
  <c r="AG20" i="2"/>
  <c r="Y20" i="2"/>
  <c r="U20" i="2"/>
  <c r="M20" i="2"/>
  <c r="I20" i="2"/>
  <c r="AA19" i="2"/>
  <c r="Z19" i="2"/>
  <c r="X19" i="2"/>
  <c r="Y19" i="2" s="1"/>
  <c r="V19" i="2"/>
  <c r="W19" i="2" s="1"/>
  <c r="T19" i="2"/>
  <c r="U19" i="2" s="1"/>
  <c r="R19" i="2"/>
  <c r="S19" i="2" s="1"/>
  <c r="K19" i="2" s="1"/>
  <c r="P19" i="2"/>
  <c r="Q19" i="2" s="1"/>
  <c r="N19" i="2"/>
  <c r="O19" i="2" s="1"/>
  <c r="L19" i="2"/>
  <c r="M19" i="2" s="1"/>
  <c r="H19" i="2"/>
  <c r="I19" i="2" s="1"/>
  <c r="Z18" i="2"/>
  <c r="AA18" i="2" s="1"/>
  <c r="X18" i="2"/>
  <c r="Y18" i="2" s="1"/>
  <c r="Y17" i="2" s="1"/>
  <c r="V18" i="2"/>
  <c r="W18" i="2" s="1"/>
  <c r="W17" i="2" s="1"/>
  <c r="T18" i="2"/>
  <c r="U18" i="2" s="1"/>
  <c r="R18" i="2"/>
  <c r="S18" i="2" s="1"/>
  <c r="P18" i="2"/>
  <c r="Q18" i="2" s="1"/>
  <c r="Q17" i="2" s="1"/>
  <c r="O18" i="2"/>
  <c r="O17" i="2" s="1"/>
  <c r="N18" i="2"/>
  <c r="L18" i="2"/>
  <c r="M18" i="2" s="1"/>
  <c r="M17" i="2" s="1"/>
  <c r="H18" i="2"/>
  <c r="I18" i="2" s="1"/>
  <c r="I17" i="2" s="1"/>
  <c r="AG17" i="2"/>
  <c r="AA17" i="2"/>
  <c r="AA16" i="2"/>
  <c r="Z16" i="2"/>
  <c r="Y16" i="2"/>
  <c r="Y14" i="2" s="1"/>
  <c r="X16" i="2"/>
  <c r="W16" i="2"/>
  <c r="V16" i="2"/>
  <c r="U16" i="2"/>
  <c r="T16" i="2"/>
  <c r="S16" i="2"/>
  <c r="R16" i="2"/>
  <c r="Q16" i="2"/>
  <c r="Q14" i="2" s="1"/>
  <c r="P16" i="2"/>
  <c r="O16" i="2"/>
  <c r="N16" i="2"/>
  <c r="M16" i="2"/>
  <c r="M14" i="2" s="1"/>
  <c r="L16" i="2"/>
  <c r="I16" i="2"/>
  <c r="I14" i="2" s="1"/>
  <c r="H16" i="2"/>
  <c r="AA15" i="2"/>
  <c r="AA14" i="2" s="1"/>
  <c r="Z15" i="2"/>
  <c r="Y15" i="2"/>
  <c r="X15" i="2"/>
  <c r="W15" i="2"/>
  <c r="V15" i="2"/>
  <c r="U15" i="2"/>
  <c r="T15" i="2"/>
  <c r="S15" i="2"/>
  <c r="R15" i="2"/>
  <c r="Q15" i="2"/>
  <c r="P15" i="2"/>
  <c r="O15" i="2"/>
  <c r="N15" i="2"/>
  <c r="M15" i="2"/>
  <c r="L15" i="2"/>
  <c r="K15" i="2"/>
  <c r="J15" i="2"/>
  <c r="I15" i="2"/>
  <c r="H15" i="2"/>
  <c r="AG14" i="2"/>
  <c r="S14" i="2"/>
  <c r="P170" i="1"/>
  <c r="Q170" i="1" s="1"/>
  <c r="M170" i="1"/>
  <c r="N170" i="1" s="1"/>
  <c r="I170" i="1"/>
  <c r="H170" i="1"/>
  <c r="O170" i="1" s="1"/>
  <c r="H167" i="1"/>
  <c r="P153" i="1"/>
  <c r="Q153" i="1" s="1"/>
  <c r="M153" i="1"/>
  <c r="N153" i="1" s="1"/>
  <c r="I153" i="1"/>
  <c r="H153" i="1"/>
  <c r="O153" i="1" s="1"/>
  <c r="M149" i="1"/>
  <c r="N149" i="1" s="1"/>
  <c r="I149" i="1"/>
  <c r="H149" i="1"/>
  <c r="K149" i="1" s="1"/>
  <c r="L149" i="1" s="1"/>
  <c r="Q148" i="1"/>
  <c r="O148" i="1"/>
  <c r="P148" i="1" s="1"/>
  <c r="I148" i="1"/>
  <c r="M148" i="1" s="1"/>
  <c r="N148" i="1" s="1"/>
  <c r="H148" i="1"/>
  <c r="K148" i="1" s="1"/>
  <c r="L148" i="1" s="1"/>
  <c r="N136" i="1"/>
  <c r="I136" i="1"/>
  <c r="M136" i="1" s="1"/>
  <c r="H136" i="1"/>
  <c r="K136" i="1" s="1"/>
  <c r="L136" i="1" s="1"/>
  <c r="O135" i="1"/>
  <c r="P135" i="1" s="1"/>
  <c r="Q135" i="1" s="1"/>
  <c r="M135" i="1"/>
  <c r="N135" i="1" s="1"/>
  <c r="K135" i="1"/>
  <c r="L135" i="1" s="1"/>
  <c r="I135" i="1"/>
  <c r="H135" i="1"/>
  <c r="L117" i="1"/>
  <c r="I117" i="1"/>
  <c r="M117" i="1" s="1"/>
  <c r="N117" i="1" s="1"/>
  <c r="H117" i="1"/>
  <c r="K117" i="1" s="1"/>
  <c r="L110" i="1"/>
  <c r="K110" i="1"/>
  <c r="I110" i="1"/>
  <c r="H110" i="1"/>
  <c r="L109" i="1"/>
  <c r="I109" i="1"/>
  <c r="M109" i="1" s="1"/>
  <c r="N109" i="1" s="1"/>
  <c r="H109" i="1"/>
  <c r="K109" i="1" s="1"/>
  <c r="L106" i="1"/>
  <c r="K106" i="1"/>
  <c r="I106" i="1"/>
  <c r="H106" i="1"/>
  <c r="L105" i="1"/>
  <c r="I105" i="1"/>
  <c r="M105" i="1" s="1"/>
  <c r="N105" i="1" s="1"/>
  <c r="H105" i="1"/>
  <c r="K105" i="1" s="1"/>
  <c r="L102" i="1"/>
  <c r="I102" i="1"/>
  <c r="M102" i="1" s="1"/>
  <c r="N102" i="1" s="1"/>
  <c r="H102" i="1"/>
  <c r="K102" i="1" s="1"/>
  <c r="N97" i="1"/>
  <c r="I97" i="1"/>
  <c r="M97" i="1" s="1"/>
  <c r="H97" i="1"/>
  <c r="K97" i="1" s="1"/>
  <c r="L97" i="1" s="1"/>
  <c r="L95" i="1"/>
  <c r="K95" i="1"/>
  <c r="I95" i="1"/>
  <c r="H95" i="1"/>
  <c r="L94" i="1"/>
  <c r="I94" i="1"/>
  <c r="M94" i="1" s="1"/>
  <c r="N94" i="1" s="1"/>
  <c r="H94" i="1"/>
  <c r="K94" i="1" s="1"/>
  <c r="N93" i="1"/>
  <c r="I93" i="1"/>
  <c r="M93" i="1" s="1"/>
  <c r="H93" i="1"/>
  <c r="K93" i="1" s="1"/>
  <c r="L93" i="1" s="1"/>
  <c r="P91" i="1"/>
  <c r="Q91" i="1" s="1"/>
  <c r="M91" i="1"/>
  <c r="N91" i="1" s="1"/>
  <c r="L91" i="1"/>
  <c r="K91" i="1"/>
  <c r="I91" i="1"/>
  <c r="O91" i="1" s="1"/>
  <c r="H91" i="1"/>
  <c r="N90" i="1"/>
  <c r="L90" i="1"/>
  <c r="I90" i="1"/>
  <c r="M90" i="1" s="1"/>
  <c r="H90" i="1"/>
  <c r="K90" i="1" s="1"/>
  <c r="L88" i="1"/>
  <c r="K88" i="1"/>
  <c r="I88" i="1"/>
  <c r="M88" i="1" s="1"/>
  <c r="N88" i="1" s="1"/>
  <c r="H88" i="1"/>
  <c r="M87" i="1"/>
  <c r="N87" i="1" s="1"/>
  <c r="L87" i="1"/>
  <c r="K87" i="1"/>
  <c r="I87" i="1"/>
  <c r="O87" i="1" s="1"/>
  <c r="P87" i="1" s="1"/>
  <c r="Q87" i="1" s="1"/>
  <c r="H87" i="1"/>
  <c r="I86" i="1"/>
  <c r="M86" i="1" s="1"/>
  <c r="N86" i="1" s="1"/>
  <c r="H86" i="1"/>
  <c r="K86" i="1" s="1"/>
  <c r="L86" i="1" s="1"/>
  <c r="N85" i="1"/>
  <c r="I85" i="1"/>
  <c r="M85" i="1" s="1"/>
  <c r="H85" i="1"/>
  <c r="O85" i="1" s="1"/>
  <c r="P85" i="1" s="1"/>
  <c r="Q85" i="1" s="1"/>
  <c r="M84" i="1"/>
  <c r="N84" i="1" s="1"/>
  <c r="K84" i="1"/>
  <c r="L84" i="1" s="1"/>
  <c r="I84" i="1"/>
  <c r="H84" i="1"/>
  <c r="O84" i="1" s="1"/>
  <c r="P84" i="1" s="1"/>
  <c r="Q84" i="1" s="1"/>
  <c r="L83" i="1"/>
  <c r="K83" i="1"/>
  <c r="I83" i="1"/>
  <c r="O83" i="1" s="1"/>
  <c r="P83" i="1" s="1"/>
  <c r="Q83" i="1" s="1"/>
  <c r="H83" i="1"/>
  <c r="L82" i="1"/>
  <c r="I82" i="1"/>
  <c r="M82" i="1" s="1"/>
  <c r="N82" i="1" s="1"/>
  <c r="H82" i="1"/>
  <c r="K82" i="1" s="1"/>
  <c r="I81" i="1"/>
  <c r="M81" i="1" s="1"/>
  <c r="N81" i="1" s="1"/>
  <c r="H81" i="1"/>
  <c r="K81" i="1" s="1"/>
  <c r="L81" i="1" s="1"/>
  <c r="K80" i="1"/>
  <c r="L80" i="1" s="1"/>
  <c r="I80" i="1"/>
  <c r="M80" i="1" s="1"/>
  <c r="N80" i="1" s="1"/>
  <c r="H80" i="1"/>
  <c r="O79" i="1"/>
  <c r="P79" i="1" s="1"/>
  <c r="Q79" i="1" s="1"/>
  <c r="L79" i="1"/>
  <c r="K79" i="1"/>
  <c r="I79" i="1"/>
  <c r="M79" i="1" s="1"/>
  <c r="N79" i="1" s="1"/>
  <c r="H79" i="1"/>
  <c r="L78" i="1"/>
  <c r="I78" i="1"/>
  <c r="M78" i="1" s="1"/>
  <c r="N78" i="1" s="1"/>
  <c r="H78" i="1"/>
  <c r="K78" i="1" s="1"/>
  <c r="K77" i="1"/>
  <c r="L77" i="1" s="1"/>
  <c r="I77" i="1"/>
  <c r="M77" i="1" s="1"/>
  <c r="N77" i="1" s="1"/>
  <c r="H77" i="1"/>
  <c r="K76" i="1"/>
  <c r="L76" i="1" s="1"/>
  <c r="I76" i="1"/>
  <c r="M76" i="1" s="1"/>
  <c r="N76" i="1" s="1"/>
  <c r="H76" i="1"/>
  <c r="I73" i="1"/>
  <c r="M73" i="1" s="1"/>
  <c r="N73" i="1" s="1"/>
  <c r="H73" i="1"/>
  <c r="K73" i="1" s="1"/>
  <c r="L73" i="1" s="1"/>
  <c r="K72" i="1"/>
  <c r="L72" i="1" s="1"/>
  <c r="I72" i="1"/>
  <c r="M72" i="1" s="1"/>
  <c r="N72" i="1" s="1"/>
  <c r="H72" i="1"/>
  <c r="N56" i="1"/>
  <c r="I56" i="1"/>
  <c r="M56" i="1" s="1"/>
  <c r="H56" i="1"/>
  <c r="O56" i="1" s="1"/>
  <c r="P56" i="1" s="1"/>
  <c r="Q56" i="1" s="1"/>
  <c r="H50" i="1"/>
  <c r="K50" i="1" s="1"/>
  <c r="L50" i="1" s="1"/>
  <c r="L46" i="1"/>
  <c r="H46" i="1"/>
  <c r="K46" i="1" s="1"/>
  <c r="L45" i="1"/>
  <c r="K45" i="1"/>
  <c r="H45" i="1"/>
  <c r="L44" i="1"/>
  <c r="K44" i="1"/>
  <c r="H44" i="1"/>
  <c r="O40" i="1"/>
  <c r="P40" i="1" s="1"/>
  <c r="Q40" i="1" s="1"/>
  <c r="L40" i="1"/>
  <c r="I40" i="1"/>
  <c r="M40" i="1" s="1"/>
  <c r="N40" i="1" s="1"/>
  <c r="H40" i="1"/>
  <c r="K40" i="1" s="1"/>
  <c r="H36" i="1"/>
  <c r="K36" i="1" s="1"/>
  <c r="L36" i="1" s="1"/>
  <c r="K28" i="1"/>
  <c r="L28" i="1" s="1"/>
  <c r="I28" i="1"/>
  <c r="O28" i="1" s="1"/>
  <c r="P28" i="1" s="1"/>
  <c r="Q28" i="1" s="1"/>
  <c r="H28" i="1"/>
  <c r="M24" i="1"/>
  <c r="N24" i="1" s="1"/>
  <c r="I24" i="1"/>
  <c r="H24" i="1"/>
  <c r="K24" i="1" s="1"/>
  <c r="L24" i="1" s="1"/>
  <c r="O23" i="1"/>
  <c r="P23" i="1" s="1"/>
  <c r="Q23" i="1" s="1"/>
  <c r="N23" i="1"/>
  <c r="M23" i="1"/>
  <c r="K23" i="1"/>
  <c r="L23" i="1" s="1"/>
  <c r="I23" i="1"/>
  <c r="H23" i="1"/>
  <c r="H22" i="1"/>
  <c r="K21" i="1"/>
  <c r="L21" i="1" s="1"/>
  <c r="H21" i="1"/>
  <c r="M46" i="2" l="1"/>
  <c r="K47" i="2"/>
  <c r="K46" i="2" s="1"/>
  <c r="I36" i="1" s="1"/>
  <c r="M36" i="1" s="1"/>
  <c r="N36" i="1" s="1"/>
  <c r="O88" i="1"/>
  <c r="P88" i="1" s="1"/>
  <c r="Q88" i="1" s="1"/>
  <c r="K22" i="1"/>
  <c r="L22" i="1" s="1"/>
  <c r="L20" i="1" s="1"/>
  <c r="O24" i="1"/>
  <c r="P24" i="1" s="1"/>
  <c r="Q24" i="1" s="1"/>
  <c r="O78" i="1"/>
  <c r="P78" i="1" s="1"/>
  <c r="Q78" i="1" s="1"/>
  <c r="K85" i="1"/>
  <c r="L85" i="1" s="1"/>
  <c r="K29" i="2"/>
  <c r="M28" i="1"/>
  <c r="N28" i="1" s="1"/>
  <c r="O82" i="1"/>
  <c r="P82" i="1" s="1"/>
  <c r="Q82" i="1" s="1"/>
  <c r="M83" i="1"/>
  <c r="N83" i="1" s="1"/>
  <c r="J23" i="2"/>
  <c r="U23" i="2"/>
  <c r="O86" i="1"/>
  <c r="P86" i="1" s="1"/>
  <c r="Q86" i="1" s="1"/>
  <c r="J38" i="2"/>
  <c r="U38" i="2"/>
  <c r="K38" i="2" s="1"/>
  <c r="O90" i="1"/>
  <c r="P90" i="1" s="1"/>
  <c r="Q90" i="1" s="1"/>
  <c r="S17" i="2"/>
  <c r="K56" i="1"/>
  <c r="L56" i="1" s="1"/>
  <c r="O76" i="1"/>
  <c r="P76" i="1" s="1"/>
  <c r="Q76" i="1" s="1"/>
  <c r="O77" i="1"/>
  <c r="P77" i="1" s="1"/>
  <c r="Q77" i="1" s="1"/>
  <c r="O110" i="1"/>
  <c r="P110" i="1" s="1"/>
  <c r="Q110" i="1" s="1"/>
  <c r="M110" i="1"/>
  <c r="N110" i="1" s="1"/>
  <c r="K16" i="2"/>
  <c r="U14" i="2"/>
  <c r="O72" i="1"/>
  <c r="P72" i="1" s="1"/>
  <c r="Q72" i="1" s="1"/>
  <c r="O73" i="1"/>
  <c r="P73" i="1" s="1"/>
  <c r="Q73" i="1" s="1"/>
  <c r="O80" i="1"/>
  <c r="P80" i="1" s="1"/>
  <c r="Q80" i="1" s="1"/>
  <c r="O81" i="1"/>
  <c r="P81" i="1" s="1"/>
  <c r="Q81" i="1" s="1"/>
  <c r="O95" i="1"/>
  <c r="P95" i="1" s="1"/>
  <c r="Q95" i="1" s="1"/>
  <c r="M95" i="1"/>
  <c r="N95" i="1" s="1"/>
  <c r="O106" i="1"/>
  <c r="P106" i="1" s="1"/>
  <c r="Q106" i="1" s="1"/>
  <c r="M106" i="1"/>
  <c r="N106" i="1" s="1"/>
  <c r="U56" i="2"/>
  <c r="K56" i="2" s="1"/>
  <c r="J56" i="2"/>
  <c r="O93" i="1"/>
  <c r="P93" i="1" s="1"/>
  <c r="Q93" i="1" s="1"/>
  <c r="O97" i="1"/>
  <c r="P97" i="1" s="1"/>
  <c r="Q97" i="1" s="1"/>
  <c r="O136" i="1"/>
  <c r="P136" i="1" s="1"/>
  <c r="Q136" i="1" s="1"/>
  <c r="O149" i="1"/>
  <c r="P149" i="1" s="1"/>
  <c r="Q149" i="1" s="1"/>
  <c r="J21" i="2"/>
  <c r="J29" i="2"/>
  <c r="K51" i="2"/>
  <c r="K53" i="2"/>
  <c r="O94" i="1"/>
  <c r="P94" i="1" s="1"/>
  <c r="Q94" i="1" s="1"/>
  <c r="O102" i="1"/>
  <c r="P102" i="1" s="1"/>
  <c r="Q102" i="1" s="1"/>
  <c r="O105" i="1"/>
  <c r="P105" i="1" s="1"/>
  <c r="Q105" i="1" s="1"/>
  <c r="O109" i="1"/>
  <c r="P109" i="1" s="1"/>
  <c r="Q109" i="1" s="1"/>
  <c r="O117" i="1"/>
  <c r="P117" i="1" s="1"/>
  <c r="Q117" i="1" s="1"/>
  <c r="K14" i="2"/>
  <c r="I21" i="1" s="1"/>
  <c r="J19" i="2"/>
  <c r="U55" i="2"/>
  <c r="K55" i="2" s="1"/>
  <c r="J55" i="2"/>
  <c r="U64" i="2"/>
  <c r="K64" i="2" s="1"/>
  <c r="U68" i="2"/>
  <c r="K68" i="2" s="1"/>
  <c r="K35" i="2"/>
  <c r="K39" i="2"/>
  <c r="J58" i="2"/>
  <c r="K153" i="1"/>
  <c r="L153" i="1" s="1"/>
  <c r="K167" i="1"/>
  <c r="L167" i="1" s="1"/>
  <c r="K170" i="1"/>
  <c r="L170" i="1" s="1"/>
  <c r="K18" i="2"/>
  <c r="K17" i="2" s="1"/>
  <c r="I22" i="1" s="1"/>
  <c r="M22" i="1" s="1"/>
  <c r="N22" i="1" s="1"/>
  <c r="U17" i="2"/>
  <c r="K24" i="2"/>
  <c r="K37" i="2"/>
  <c r="J52" i="2"/>
  <c r="J57" i="2"/>
  <c r="J77" i="2"/>
  <c r="O77" i="2"/>
  <c r="K77" i="2" s="1"/>
  <c r="O14" i="2"/>
  <c r="W14" i="2"/>
  <c r="J16" i="2"/>
  <c r="J18" i="2"/>
  <c r="J24" i="2"/>
  <c r="J40" i="2"/>
  <c r="J41" i="2"/>
  <c r="U42" i="2"/>
  <c r="K42" i="2" s="1"/>
  <c r="J54" i="2"/>
  <c r="J63" i="2"/>
  <c r="Y63" i="2"/>
  <c r="K63" i="2" s="1"/>
  <c r="K76" i="2"/>
  <c r="K81" i="2"/>
  <c r="K80" i="2" s="1"/>
  <c r="I45" i="1" s="1"/>
  <c r="U80" i="2"/>
  <c r="K134" i="2"/>
  <c r="O41" i="2"/>
  <c r="K41" i="2" s="1"/>
  <c r="O52" i="2"/>
  <c r="K52" i="2" s="1"/>
  <c r="U54" i="2"/>
  <c r="K54" i="2" s="1"/>
  <c r="Y57" i="2"/>
  <c r="K57" i="2" s="1"/>
  <c r="K135" i="2"/>
  <c r="J35" i="2"/>
  <c r="J37" i="2"/>
  <c r="J39" i="2"/>
  <c r="J76" i="2"/>
  <c r="K94" i="2"/>
  <c r="K93" i="2" s="1"/>
  <c r="I50" i="1" s="1"/>
  <c r="U93" i="2"/>
  <c r="J119" i="2"/>
  <c r="O119" i="2"/>
  <c r="K119" i="2" s="1"/>
  <c r="O70" i="2"/>
  <c r="J83" i="2"/>
  <c r="O83" i="2"/>
  <c r="K114" i="2"/>
  <c r="K191" i="2"/>
  <c r="J53" i="2"/>
  <c r="J79" i="2"/>
  <c r="U79" i="2"/>
  <c r="K89" i="2"/>
  <c r="J107" i="2"/>
  <c r="U107" i="2"/>
  <c r="K107" i="2" s="1"/>
  <c r="K113" i="2"/>
  <c r="J59" i="2"/>
  <c r="J81" i="2"/>
  <c r="K112" i="2"/>
  <c r="J112" i="2"/>
  <c r="J114" i="2"/>
  <c r="K157" i="2"/>
  <c r="K189" i="2"/>
  <c r="J108" i="2"/>
  <c r="J134" i="2"/>
  <c r="K162" i="2"/>
  <c r="K170" i="2"/>
  <c r="J198" i="2"/>
  <c r="U198" i="2"/>
  <c r="K198" i="2" s="1"/>
  <c r="O103" i="2"/>
  <c r="K103" i="2" s="1"/>
  <c r="O136" i="2"/>
  <c r="K136" i="2" s="1"/>
  <c r="K153" i="2"/>
  <c r="K178" i="2"/>
  <c r="U82" i="2"/>
  <c r="K161" i="2"/>
  <c r="J166" i="2"/>
  <c r="J174" i="2"/>
  <c r="J161" i="2"/>
  <c r="J178" i="2"/>
  <c r="J191" i="2"/>
  <c r="K216" i="2"/>
  <c r="J235" i="2"/>
  <c r="K235" i="2"/>
  <c r="J272" i="2"/>
  <c r="O272" i="2"/>
  <c r="K248" i="2"/>
  <c r="K271" i="2"/>
  <c r="M285" i="2"/>
  <c r="K285" i="2" s="1"/>
  <c r="J285" i="2"/>
  <c r="J153" i="2"/>
  <c r="J170" i="2"/>
  <c r="K231" i="2"/>
  <c r="J276" i="2"/>
  <c r="O276" i="2"/>
  <c r="K276" i="2" s="1"/>
  <c r="K227" i="2"/>
  <c r="J243" i="2"/>
  <c r="U243" i="2"/>
  <c r="K243" i="2" s="1"/>
  <c r="K261" i="2"/>
  <c r="K266" i="2"/>
  <c r="Y186" i="2"/>
  <c r="K186" i="2" s="1"/>
  <c r="J262" i="2"/>
  <c r="U262" i="2"/>
  <c r="K262" i="2" s="1"/>
  <c r="K272" i="2"/>
  <c r="J216" i="2"/>
  <c r="J212" i="2"/>
  <c r="J227" i="2"/>
  <c r="J261" i="2"/>
  <c r="K326" i="2"/>
  <c r="K317" i="2"/>
  <c r="K293" i="2"/>
  <c r="K300" i="2"/>
  <c r="K307" i="2"/>
  <c r="U318" i="2"/>
  <c r="K318" i="2" s="1"/>
  <c r="J350" i="2"/>
  <c r="K362" i="2"/>
  <c r="J300" i="2"/>
  <c r="J317" i="2"/>
  <c r="J353" i="2"/>
  <c r="J358" i="2"/>
  <c r="J360" i="2"/>
  <c r="J362" i="2"/>
  <c r="U353" i="2"/>
  <c r="K353" i="2" s="1"/>
  <c r="J357" i="2"/>
  <c r="J359" i="2"/>
  <c r="J361" i="2"/>
  <c r="K373" i="2"/>
  <c r="J388" i="2"/>
  <c r="J307" i="2"/>
  <c r="J326" i="2"/>
  <c r="J351" i="2"/>
  <c r="K357" i="2"/>
  <c r="K359" i="2"/>
  <c r="K361" i="2"/>
  <c r="J348" i="2"/>
  <c r="U351" i="2"/>
  <c r="K351" i="2" s="1"/>
  <c r="K375" i="2"/>
  <c r="K374" i="2" s="1"/>
  <c r="I167" i="1" s="1"/>
  <c r="U374" i="2"/>
  <c r="J378" i="2"/>
  <c r="J349" i="2"/>
  <c r="J369" i="2"/>
  <c r="K378" i="2"/>
  <c r="U349" i="2"/>
  <c r="K349" i="2" s="1"/>
  <c r="U348" i="2"/>
  <c r="K348" i="2" s="1"/>
  <c r="U402" i="2"/>
  <c r="Z561" i="2"/>
  <c r="AA561" i="2" s="1"/>
  <c r="AA560" i="2" s="1"/>
  <c r="Z543" i="2" s="1"/>
  <c r="AA543" i="2" s="1"/>
  <c r="R561" i="2"/>
  <c r="S561" i="2" s="1"/>
  <c r="S560" i="2" s="1"/>
  <c r="R543" i="2" s="1"/>
  <c r="S543" i="2" s="1"/>
  <c r="T550" i="2"/>
  <c r="L550" i="2"/>
  <c r="M550" i="2" s="1"/>
  <c r="X549" i="2"/>
  <c r="Y549" i="2" s="1"/>
  <c r="P549" i="2"/>
  <c r="Q549" i="2" s="1"/>
  <c r="H549" i="2"/>
  <c r="I549" i="2" s="1"/>
  <c r="T548" i="2"/>
  <c r="L548" i="2"/>
  <c r="M548" i="2" s="1"/>
  <c r="X547" i="2"/>
  <c r="Y547" i="2" s="1"/>
  <c r="P547" i="2"/>
  <c r="Q547" i="2" s="1"/>
  <c r="H547" i="2"/>
  <c r="I547" i="2" s="1"/>
  <c r="T546" i="2"/>
  <c r="L546" i="2"/>
  <c r="M546" i="2" s="1"/>
  <c r="X545" i="2"/>
  <c r="Y545" i="2" s="1"/>
  <c r="P545" i="2"/>
  <c r="Q545" i="2" s="1"/>
  <c r="H545" i="2"/>
  <c r="I545" i="2" s="1"/>
  <c r="T544" i="2"/>
  <c r="L544" i="2"/>
  <c r="M544" i="2" s="1"/>
  <c r="V537" i="2"/>
  <c r="W537" i="2" s="1"/>
  <c r="N537" i="2"/>
  <c r="O537" i="2" s="1"/>
  <c r="Z536" i="2"/>
  <c r="AA536" i="2" s="1"/>
  <c r="R536" i="2"/>
  <c r="S536" i="2" s="1"/>
  <c r="X528" i="2"/>
  <c r="Y528" i="2" s="1"/>
  <c r="Y527" i="2" s="1"/>
  <c r="X517" i="2" s="1"/>
  <c r="Y517" i="2" s="1"/>
  <c r="P528" i="2"/>
  <c r="Q528" i="2" s="1"/>
  <c r="Q527" i="2" s="1"/>
  <c r="P517" i="2" s="1"/>
  <c r="Q517" i="2" s="1"/>
  <c r="H528" i="2"/>
  <c r="I528" i="2" s="1"/>
  <c r="I527" i="2" s="1"/>
  <c r="H517" i="2" s="1"/>
  <c r="I517" i="2" s="1"/>
  <c r="Z563" i="2"/>
  <c r="AA563" i="2" s="1"/>
  <c r="AA562" i="2" s="1"/>
  <c r="Z552" i="2" s="1"/>
  <c r="AA552" i="2" s="1"/>
  <c r="R563" i="2"/>
  <c r="S563" i="2" s="1"/>
  <c r="S562" i="2" s="1"/>
  <c r="R552" i="2" s="1"/>
  <c r="S552" i="2" s="1"/>
  <c r="X559" i="2"/>
  <c r="Y559" i="2" s="1"/>
  <c r="P559" i="2"/>
  <c r="Q559" i="2" s="1"/>
  <c r="H559" i="2"/>
  <c r="I559" i="2" s="1"/>
  <c r="T558" i="2"/>
  <c r="L558" i="2"/>
  <c r="M558" i="2" s="1"/>
  <c r="X557" i="2"/>
  <c r="Y557" i="2" s="1"/>
  <c r="P557" i="2"/>
  <c r="Q557" i="2" s="1"/>
  <c r="H557" i="2"/>
  <c r="I557" i="2" s="1"/>
  <c r="T556" i="2"/>
  <c r="L556" i="2"/>
  <c r="M556" i="2" s="1"/>
  <c r="X555" i="2"/>
  <c r="Y555" i="2" s="1"/>
  <c r="P555" i="2"/>
  <c r="Q555" i="2" s="1"/>
  <c r="H555" i="2"/>
  <c r="I555" i="2" s="1"/>
  <c r="T554" i="2"/>
  <c r="L554" i="2"/>
  <c r="M554" i="2" s="1"/>
  <c r="X553" i="2"/>
  <c r="Y553" i="2" s="1"/>
  <c r="P553" i="2"/>
  <c r="Q553" i="2" s="1"/>
  <c r="H553" i="2"/>
  <c r="I553" i="2" s="1"/>
  <c r="V541" i="2"/>
  <c r="W541" i="2" s="1"/>
  <c r="N541" i="2"/>
  <c r="O541" i="2" s="1"/>
  <c r="X532" i="2"/>
  <c r="Y532" i="2" s="1"/>
  <c r="P532" i="2"/>
  <c r="Q532" i="2" s="1"/>
  <c r="H532" i="2"/>
  <c r="I532" i="2" s="1"/>
  <c r="X561" i="2"/>
  <c r="Y561" i="2" s="1"/>
  <c r="Y560" i="2" s="1"/>
  <c r="X543" i="2" s="1"/>
  <c r="Y543" i="2" s="1"/>
  <c r="P561" i="2"/>
  <c r="Q561" i="2" s="1"/>
  <c r="Q560" i="2" s="1"/>
  <c r="P543" i="2" s="1"/>
  <c r="Q543" i="2" s="1"/>
  <c r="H561" i="2"/>
  <c r="I561" i="2" s="1"/>
  <c r="I560" i="2" s="1"/>
  <c r="H543" i="2" s="1"/>
  <c r="I543" i="2" s="1"/>
  <c r="Z550" i="2"/>
  <c r="AA550" i="2" s="1"/>
  <c r="R550" i="2"/>
  <c r="S550" i="2" s="1"/>
  <c r="V549" i="2"/>
  <c r="W549" i="2" s="1"/>
  <c r="N549" i="2"/>
  <c r="O549" i="2" s="1"/>
  <c r="Z548" i="2"/>
  <c r="AA548" i="2" s="1"/>
  <c r="R548" i="2"/>
  <c r="S548" i="2" s="1"/>
  <c r="V547" i="2"/>
  <c r="W547" i="2" s="1"/>
  <c r="N547" i="2"/>
  <c r="O547" i="2" s="1"/>
  <c r="Z546" i="2"/>
  <c r="AA546" i="2" s="1"/>
  <c r="R546" i="2"/>
  <c r="S546" i="2" s="1"/>
  <c r="V545" i="2"/>
  <c r="W545" i="2" s="1"/>
  <c r="N545" i="2"/>
  <c r="O545" i="2" s="1"/>
  <c r="Z544" i="2"/>
  <c r="AA544" i="2" s="1"/>
  <c r="R544" i="2"/>
  <c r="S544" i="2" s="1"/>
  <c r="T537" i="2"/>
  <c r="L537" i="2"/>
  <c r="M537" i="2" s="1"/>
  <c r="X536" i="2"/>
  <c r="Y536" i="2" s="1"/>
  <c r="P536" i="2"/>
  <c r="Q536" i="2" s="1"/>
  <c r="H536" i="2"/>
  <c r="I536" i="2" s="1"/>
  <c r="V528" i="2"/>
  <c r="W528" i="2" s="1"/>
  <c r="W527" i="2" s="1"/>
  <c r="V517" i="2" s="1"/>
  <c r="W517" i="2" s="1"/>
  <c r="N528" i="2"/>
  <c r="O528" i="2" s="1"/>
  <c r="O527" i="2" s="1"/>
  <c r="N517" i="2" s="1"/>
  <c r="O517" i="2" s="1"/>
  <c r="X563" i="2"/>
  <c r="Y563" i="2" s="1"/>
  <c r="Y562" i="2" s="1"/>
  <c r="X552" i="2" s="1"/>
  <c r="Y552" i="2" s="1"/>
  <c r="Y551" i="2" s="1"/>
  <c r="P563" i="2"/>
  <c r="Q563" i="2" s="1"/>
  <c r="Q562" i="2" s="1"/>
  <c r="P552" i="2" s="1"/>
  <c r="Q552" i="2" s="1"/>
  <c r="H563" i="2"/>
  <c r="I563" i="2" s="1"/>
  <c r="I562" i="2" s="1"/>
  <c r="H552" i="2" s="1"/>
  <c r="I552" i="2" s="1"/>
  <c r="I551" i="2" s="1"/>
  <c r="V559" i="2"/>
  <c r="W559" i="2" s="1"/>
  <c r="N559" i="2"/>
  <c r="O559" i="2" s="1"/>
  <c r="Z558" i="2"/>
  <c r="AA558" i="2" s="1"/>
  <c r="R558" i="2"/>
  <c r="S558" i="2" s="1"/>
  <c r="V557" i="2"/>
  <c r="W557" i="2" s="1"/>
  <c r="N557" i="2"/>
  <c r="O557" i="2" s="1"/>
  <c r="Z556" i="2"/>
  <c r="AA556" i="2" s="1"/>
  <c r="R556" i="2"/>
  <c r="S556" i="2" s="1"/>
  <c r="V555" i="2"/>
  <c r="W555" i="2" s="1"/>
  <c r="N555" i="2"/>
  <c r="O555" i="2" s="1"/>
  <c r="Z554" i="2"/>
  <c r="AA554" i="2" s="1"/>
  <c r="R554" i="2"/>
  <c r="S554" i="2" s="1"/>
  <c r="V553" i="2"/>
  <c r="W553" i="2" s="1"/>
  <c r="N553" i="2"/>
  <c r="O553" i="2" s="1"/>
  <c r="T541" i="2"/>
  <c r="L541" i="2"/>
  <c r="M541" i="2" s="1"/>
  <c r="V532" i="2"/>
  <c r="W532" i="2" s="1"/>
  <c r="N532" i="2"/>
  <c r="O532" i="2" s="1"/>
  <c r="T526" i="2"/>
  <c r="V561" i="2"/>
  <c r="W561" i="2" s="1"/>
  <c r="W560" i="2" s="1"/>
  <c r="V543" i="2" s="1"/>
  <c r="W543" i="2" s="1"/>
  <c r="N561" i="2"/>
  <c r="O561" i="2" s="1"/>
  <c r="O560" i="2" s="1"/>
  <c r="N543" i="2" s="1"/>
  <c r="O543" i="2" s="1"/>
  <c r="X550" i="2"/>
  <c r="Y550" i="2" s="1"/>
  <c r="P550" i="2"/>
  <c r="Q550" i="2" s="1"/>
  <c r="H550" i="2"/>
  <c r="I550" i="2" s="1"/>
  <c r="T549" i="2"/>
  <c r="L549" i="2"/>
  <c r="M549" i="2" s="1"/>
  <c r="X548" i="2"/>
  <c r="Y548" i="2" s="1"/>
  <c r="P548" i="2"/>
  <c r="Q548" i="2" s="1"/>
  <c r="H548" i="2"/>
  <c r="I548" i="2" s="1"/>
  <c r="T547" i="2"/>
  <c r="L547" i="2"/>
  <c r="M547" i="2" s="1"/>
  <c r="X546" i="2"/>
  <c r="Y546" i="2" s="1"/>
  <c r="P546" i="2"/>
  <c r="Q546" i="2" s="1"/>
  <c r="H546" i="2"/>
  <c r="I546" i="2" s="1"/>
  <c r="T545" i="2"/>
  <c r="L545" i="2"/>
  <c r="M545" i="2" s="1"/>
  <c r="X544" i="2"/>
  <c r="Y544" i="2" s="1"/>
  <c r="P544" i="2"/>
  <c r="Q544" i="2" s="1"/>
  <c r="H544" i="2"/>
  <c r="I544" i="2" s="1"/>
  <c r="Z537" i="2"/>
  <c r="AA537" i="2" s="1"/>
  <c r="R537" i="2"/>
  <c r="S537" i="2" s="1"/>
  <c r="V536" i="2"/>
  <c r="W536" i="2" s="1"/>
  <c r="N536" i="2"/>
  <c r="O536" i="2" s="1"/>
  <c r="T528" i="2"/>
  <c r="L528" i="2"/>
  <c r="M528" i="2" s="1"/>
  <c r="M527" i="2" s="1"/>
  <c r="L517" i="2" s="1"/>
  <c r="M517" i="2" s="1"/>
  <c r="V563" i="2"/>
  <c r="W563" i="2" s="1"/>
  <c r="W562" i="2" s="1"/>
  <c r="V552" i="2" s="1"/>
  <c r="W552" i="2" s="1"/>
  <c r="N563" i="2"/>
  <c r="O563" i="2" s="1"/>
  <c r="O562" i="2" s="1"/>
  <c r="N552" i="2" s="1"/>
  <c r="O552" i="2" s="1"/>
  <c r="T559" i="2"/>
  <c r="L559" i="2"/>
  <c r="M559" i="2" s="1"/>
  <c r="X558" i="2"/>
  <c r="Y558" i="2" s="1"/>
  <c r="P558" i="2"/>
  <c r="Q558" i="2" s="1"/>
  <c r="H558" i="2"/>
  <c r="I558" i="2" s="1"/>
  <c r="T557" i="2"/>
  <c r="L557" i="2"/>
  <c r="M557" i="2" s="1"/>
  <c r="X556" i="2"/>
  <c r="Y556" i="2" s="1"/>
  <c r="P556" i="2"/>
  <c r="Q556" i="2" s="1"/>
  <c r="H556" i="2"/>
  <c r="I556" i="2" s="1"/>
  <c r="T555" i="2"/>
  <c r="L555" i="2"/>
  <c r="M555" i="2" s="1"/>
  <c r="X554" i="2"/>
  <c r="Y554" i="2" s="1"/>
  <c r="P554" i="2"/>
  <c r="Q554" i="2" s="1"/>
  <c r="H554" i="2"/>
  <c r="I554" i="2" s="1"/>
  <c r="T553" i="2"/>
  <c r="L553" i="2"/>
  <c r="M553" i="2" s="1"/>
  <c r="Z541" i="2"/>
  <c r="AA541" i="2" s="1"/>
  <c r="R541" i="2"/>
  <c r="S541" i="2" s="1"/>
  <c r="T532" i="2"/>
  <c r="L532" i="2"/>
  <c r="M532" i="2" s="1"/>
  <c r="Z526" i="2"/>
  <c r="AA526" i="2" s="1"/>
  <c r="AA525" i="2" s="1"/>
  <c r="Z508" i="2" s="1"/>
  <c r="AA508" i="2" s="1"/>
  <c r="Z549" i="2"/>
  <c r="AA549" i="2" s="1"/>
  <c r="N548" i="2"/>
  <c r="O548" i="2" s="1"/>
  <c r="V546" i="2"/>
  <c r="W546" i="2" s="1"/>
  <c r="X541" i="2"/>
  <c r="Y541" i="2" s="1"/>
  <c r="T536" i="2"/>
  <c r="V526" i="2"/>
  <c r="W526" i="2" s="1"/>
  <c r="W525" i="2" s="1"/>
  <c r="V508" i="2" s="1"/>
  <c r="W508" i="2" s="1"/>
  <c r="T515" i="2"/>
  <c r="L515" i="2"/>
  <c r="M515" i="2" s="1"/>
  <c r="X514" i="2"/>
  <c r="Y514" i="2" s="1"/>
  <c r="P514" i="2"/>
  <c r="Q514" i="2" s="1"/>
  <c r="H514" i="2"/>
  <c r="I514" i="2" s="1"/>
  <c r="T513" i="2"/>
  <c r="L513" i="2"/>
  <c r="M513" i="2" s="1"/>
  <c r="X512" i="2"/>
  <c r="Y512" i="2" s="1"/>
  <c r="P512" i="2"/>
  <c r="Q512" i="2" s="1"/>
  <c r="H512" i="2"/>
  <c r="I512" i="2" s="1"/>
  <c r="T511" i="2"/>
  <c r="L511" i="2"/>
  <c r="M511" i="2" s="1"/>
  <c r="X510" i="2"/>
  <c r="Y510" i="2" s="1"/>
  <c r="P510" i="2"/>
  <c r="Q510" i="2" s="1"/>
  <c r="H510" i="2"/>
  <c r="I510" i="2" s="1"/>
  <c r="T509" i="2"/>
  <c r="L509" i="2"/>
  <c r="M509" i="2" s="1"/>
  <c r="V502" i="2"/>
  <c r="W502" i="2" s="1"/>
  <c r="W501" i="2" s="1"/>
  <c r="V493" i="2" s="1"/>
  <c r="W493" i="2" s="1"/>
  <c r="N502" i="2"/>
  <c r="O502" i="2" s="1"/>
  <c r="O501" i="2" s="1"/>
  <c r="N493" i="2" s="1"/>
  <c r="O493" i="2" s="1"/>
  <c r="T563" i="2"/>
  <c r="T561" i="2"/>
  <c r="Z559" i="2"/>
  <c r="AA559" i="2" s="1"/>
  <c r="N558" i="2"/>
  <c r="O558" i="2" s="1"/>
  <c r="V556" i="2"/>
  <c r="W556" i="2" s="1"/>
  <c r="R553" i="2"/>
  <c r="S553" i="2" s="1"/>
  <c r="X524" i="2"/>
  <c r="Y524" i="2" s="1"/>
  <c r="P524" i="2"/>
  <c r="Q524" i="2" s="1"/>
  <c r="H524" i="2"/>
  <c r="I524" i="2" s="1"/>
  <c r="T523" i="2"/>
  <c r="L523" i="2"/>
  <c r="M523" i="2" s="1"/>
  <c r="X522" i="2"/>
  <c r="Y522" i="2" s="1"/>
  <c r="P522" i="2"/>
  <c r="Q522" i="2" s="1"/>
  <c r="H522" i="2"/>
  <c r="I522" i="2" s="1"/>
  <c r="T521" i="2"/>
  <c r="L521" i="2"/>
  <c r="M521" i="2" s="1"/>
  <c r="X520" i="2"/>
  <c r="Y520" i="2" s="1"/>
  <c r="P520" i="2"/>
  <c r="Q520" i="2" s="1"/>
  <c r="H520" i="2"/>
  <c r="I520" i="2" s="1"/>
  <c r="T519" i="2"/>
  <c r="L519" i="2"/>
  <c r="M519" i="2" s="1"/>
  <c r="X518" i="2"/>
  <c r="Y518" i="2" s="1"/>
  <c r="P518" i="2"/>
  <c r="Q518" i="2" s="1"/>
  <c r="H518" i="2"/>
  <c r="I518" i="2" s="1"/>
  <c r="V506" i="2"/>
  <c r="W506" i="2" s="1"/>
  <c r="N506" i="2"/>
  <c r="O506" i="2" s="1"/>
  <c r="R549" i="2"/>
  <c r="S549" i="2" s="1"/>
  <c r="Z547" i="2"/>
  <c r="AA547" i="2" s="1"/>
  <c r="N546" i="2"/>
  <c r="O546" i="2" s="1"/>
  <c r="V544" i="2"/>
  <c r="W544" i="2" s="1"/>
  <c r="P541" i="2"/>
  <c r="Q541" i="2" s="1"/>
  <c r="X537" i="2"/>
  <c r="Y537" i="2" s="1"/>
  <c r="L536" i="2"/>
  <c r="M536" i="2" s="1"/>
  <c r="Z532" i="2"/>
  <c r="AA532" i="2" s="1"/>
  <c r="R526" i="2"/>
  <c r="S526" i="2" s="1"/>
  <c r="S525" i="2" s="1"/>
  <c r="R508" i="2" s="1"/>
  <c r="S508" i="2" s="1"/>
  <c r="H526" i="2"/>
  <c r="I526" i="2" s="1"/>
  <c r="I525" i="2" s="1"/>
  <c r="H508" i="2" s="1"/>
  <c r="I508" i="2" s="1"/>
  <c r="Z515" i="2"/>
  <c r="AA515" i="2" s="1"/>
  <c r="R515" i="2"/>
  <c r="S515" i="2" s="1"/>
  <c r="V514" i="2"/>
  <c r="W514" i="2" s="1"/>
  <c r="N514" i="2"/>
  <c r="O514" i="2" s="1"/>
  <c r="Z513" i="2"/>
  <c r="AA513" i="2" s="1"/>
  <c r="R513" i="2"/>
  <c r="S513" i="2" s="1"/>
  <c r="V512" i="2"/>
  <c r="W512" i="2" s="1"/>
  <c r="N512" i="2"/>
  <c r="O512" i="2" s="1"/>
  <c r="Z511" i="2"/>
  <c r="AA511" i="2" s="1"/>
  <c r="R511" i="2"/>
  <c r="S511" i="2" s="1"/>
  <c r="V510" i="2"/>
  <c r="W510" i="2" s="1"/>
  <c r="N510" i="2"/>
  <c r="O510" i="2" s="1"/>
  <c r="Z509" i="2"/>
  <c r="AA509" i="2" s="1"/>
  <c r="R509" i="2"/>
  <c r="S509" i="2" s="1"/>
  <c r="T502" i="2"/>
  <c r="L502" i="2"/>
  <c r="M502" i="2" s="1"/>
  <c r="M501" i="2" s="1"/>
  <c r="L493" i="2" s="1"/>
  <c r="M493" i="2" s="1"/>
  <c r="L563" i="2"/>
  <c r="M563" i="2" s="1"/>
  <c r="M562" i="2" s="1"/>
  <c r="L552" i="2" s="1"/>
  <c r="M552" i="2" s="1"/>
  <c r="L561" i="2"/>
  <c r="M561" i="2" s="1"/>
  <c r="M560" i="2" s="1"/>
  <c r="L543" i="2" s="1"/>
  <c r="M543" i="2" s="1"/>
  <c r="R559" i="2"/>
  <c r="S559" i="2" s="1"/>
  <c r="Z557" i="2"/>
  <c r="AA557" i="2" s="1"/>
  <c r="N556" i="2"/>
  <c r="O556" i="2" s="1"/>
  <c r="V554" i="2"/>
  <c r="W554" i="2" s="1"/>
  <c r="V524" i="2"/>
  <c r="W524" i="2" s="1"/>
  <c r="N524" i="2"/>
  <c r="O524" i="2" s="1"/>
  <c r="Z523" i="2"/>
  <c r="AA523" i="2" s="1"/>
  <c r="R523" i="2"/>
  <c r="S523" i="2" s="1"/>
  <c r="V522" i="2"/>
  <c r="W522" i="2" s="1"/>
  <c r="N522" i="2"/>
  <c r="O522" i="2" s="1"/>
  <c r="Z521" i="2"/>
  <c r="AA521" i="2" s="1"/>
  <c r="R521" i="2"/>
  <c r="S521" i="2" s="1"/>
  <c r="V520" i="2"/>
  <c r="W520" i="2" s="1"/>
  <c r="N520" i="2"/>
  <c r="O520" i="2" s="1"/>
  <c r="Z519" i="2"/>
  <c r="AA519" i="2" s="1"/>
  <c r="R519" i="2"/>
  <c r="S519" i="2" s="1"/>
  <c r="V518" i="2"/>
  <c r="W518" i="2" s="1"/>
  <c r="N518" i="2"/>
  <c r="O518" i="2" s="1"/>
  <c r="T506" i="2"/>
  <c r="L506" i="2"/>
  <c r="M506" i="2" s="1"/>
  <c r="V550" i="2"/>
  <c r="W550" i="2" s="1"/>
  <c r="R547" i="2"/>
  <c r="S547" i="2" s="1"/>
  <c r="Z545" i="2"/>
  <c r="AA545" i="2" s="1"/>
  <c r="N544" i="2"/>
  <c r="O544" i="2" s="1"/>
  <c r="H541" i="2"/>
  <c r="I541" i="2" s="1"/>
  <c r="P537" i="2"/>
  <c r="Q537" i="2" s="1"/>
  <c r="R532" i="2"/>
  <c r="S532" i="2" s="1"/>
  <c r="Z528" i="2"/>
  <c r="AA528" i="2" s="1"/>
  <c r="AA527" i="2" s="1"/>
  <c r="Z517" i="2" s="1"/>
  <c r="AA517" i="2" s="1"/>
  <c r="P526" i="2"/>
  <c r="Q526" i="2" s="1"/>
  <c r="Q525" i="2" s="1"/>
  <c r="P508" i="2" s="1"/>
  <c r="Q508" i="2" s="1"/>
  <c r="X515" i="2"/>
  <c r="Y515" i="2" s="1"/>
  <c r="P515" i="2"/>
  <c r="Q515" i="2" s="1"/>
  <c r="H515" i="2"/>
  <c r="I515" i="2" s="1"/>
  <c r="T514" i="2"/>
  <c r="L514" i="2"/>
  <c r="M514" i="2" s="1"/>
  <c r="X513" i="2"/>
  <c r="Y513" i="2" s="1"/>
  <c r="P513" i="2"/>
  <c r="Q513" i="2" s="1"/>
  <c r="H513" i="2"/>
  <c r="I513" i="2" s="1"/>
  <c r="T512" i="2"/>
  <c r="L512" i="2"/>
  <c r="M512" i="2" s="1"/>
  <c r="X511" i="2"/>
  <c r="Y511" i="2" s="1"/>
  <c r="P511" i="2"/>
  <c r="Q511" i="2" s="1"/>
  <c r="H511" i="2"/>
  <c r="I511" i="2" s="1"/>
  <c r="T510" i="2"/>
  <c r="L510" i="2"/>
  <c r="M510" i="2" s="1"/>
  <c r="X509" i="2"/>
  <c r="Y509" i="2" s="1"/>
  <c r="P509" i="2"/>
  <c r="Q509" i="2" s="1"/>
  <c r="H509" i="2"/>
  <c r="I509" i="2" s="1"/>
  <c r="Z502" i="2"/>
  <c r="AA502" i="2" s="1"/>
  <c r="AA501" i="2" s="1"/>
  <c r="Z493" i="2" s="1"/>
  <c r="AA493" i="2" s="1"/>
  <c r="R502" i="2"/>
  <c r="S502" i="2" s="1"/>
  <c r="S501" i="2" s="1"/>
  <c r="R493" i="2" s="1"/>
  <c r="S493" i="2" s="1"/>
  <c r="N550" i="2"/>
  <c r="O550" i="2" s="1"/>
  <c r="V548" i="2"/>
  <c r="W548" i="2" s="1"/>
  <c r="R545" i="2"/>
  <c r="S545" i="2" s="1"/>
  <c r="H537" i="2"/>
  <c r="I537" i="2" s="1"/>
  <c r="R528" i="2"/>
  <c r="S528" i="2" s="1"/>
  <c r="S527" i="2" s="1"/>
  <c r="R517" i="2" s="1"/>
  <c r="S517" i="2" s="1"/>
  <c r="V515" i="2"/>
  <c r="W515" i="2" s="1"/>
  <c r="N515" i="2"/>
  <c r="O515" i="2" s="1"/>
  <c r="Z514" i="2"/>
  <c r="AA514" i="2" s="1"/>
  <c r="R514" i="2"/>
  <c r="S514" i="2" s="1"/>
  <c r="V513" i="2"/>
  <c r="W513" i="2" s="1"/>
  <c r="N513" i="2"/>
  <c r="O513" i="2" s="1"/>
  <c r="Z512" i="2"/>
  <c r="AA512" i="2" s="1"/>
  <c r="R512" i="2"/>
  <c r="S512" i="2" s="1"/>
  <c r="V511" i="2"/>
  <c r="W511" i="2" s="1"/>
  <c r="N511" i="2"/>
  <c r="O511" i="2" s="1"/>
  <c r="Z510" i="2"/>
  <c r="AA510" i="2" s="1"/>
  <c r="R510" i="2"/>
  <c r="S510" i="2" s="1"/>
  <c r="V509" i="2"/>
  <c r="W509" i="2" s="1"/>
  <c r="N509" i="2"/>
  <c r="O509" i="2" s="1"/>
  <c r="Z524" i="2"/>
  <c r="AA524" i="2" s="1"/>
  <c r="N523" i="2"/>
  <c r="O523" i="2" s="1"/>
  <c r="V521" i="2"/>
  <c r="W521" i="2" s="1"/>
  <c r="R518" i="2"/>
  <c r="S518" i="2" s="1"/>
  <c r="P506" i="2"/>
  <c r="Q506" i="2" s="1"/>
  <c r="X502" i="2"/>
  <c r="Y502" i="2" s="1"/>
  <c r="Y501" i="2" s="1"/>
  <c r="X493" i="2" s="1"/>
  <c r="Y493" i="2" s="1"/>
  <c r="T500" i="2"/>
  <c r="H499" i="2"/>
  <c r="I499" i="2" s="1"/>
  <c r="R498" i="2"/>
  <c r="S498" i="2" s="1"/>
  <c r="T491" i="2"/>
  <c r="L491" i="2"/>
  <c r="M491" i="2" s="1"/>
  <c r="M490" i="2" s="1"/>
  <c r="L482" i="2" s="1"/>
  <c r="M482" i="2" s="1"/>
  <c r="V480" i="2"/>
  <c r="W480" i="2" s="1"/>
  <c r="N480" i="2"/>
  <c r="O480" i="2" s="1"/>
  <c r="X475" i="2"/>
  <c r="Y475" i="2" s="1"/>
  <c r="P475" i="2"/>
  <c r="Q475" i="2" s="1"/>
  <c r="H475" i="2"/>
  <c r="I475" i="2" s="1"/>
  <c r="T474" i="2"/>
  <c r="L474" i="2"/>
  <c r="M474" i="2" s="1"/>
  <c r="X473" i="2"/>
  <c r="Y473" i="2" s="1"/>
  <c r="P473" i="2"/>
  <c r="Q473" i="2" s="1"/>
  <c r="H473" i="2"/>
  <c r="I473" i="2" s="1"/>
  <c r="T472" i="2"/>
  <c r="Z555" i="2"/>
  <c r="AA555" i="2" s="1"/>
  <c r="X526" i="2"/>
  <c r="Y526" i="2" s="1"/>
  <c r="Y525" i="2" s="1"/>
  <c r="X508" i="2" s="1"/>
  <c r="Y508" i="2" s="1"/>
  <c r="Y507" i="2" s="1"/>
  <c r="X504" i="2" s="1"/>
  <c r="Y504" i="2" s="1"/>
  <c r="T524" i="2"/>
  <c r="H523" i="2"/>
  <c r="I523" i="2" s="1"/>
  <c r="P521" i="2"/>
  <c r="Q521" i="2" s="1"/>
  <c r="X519" i="2"/>
  <c r="Y519" i="2" s="1"/>
  <c r="L518" i="2"/>
  <c r="M518" i="2" s="1"/>
  <c r="H500" i="2"/>
  <c r="I500" i="2" s="1"/>
  <c r="R499" i="2"/>
  <c r="S499" i="2" s="1"/>
  <c r="P498" i="2"/>
  <c r="Q498" i="2" s="1"/>
  <c r="H498" i="2"/>
  <c r="I498" i="2" s="1"/>
  <c r="T497" i="2"/>
  <c r="L497" i="2"/>
  <c r="M497" i="2" s="1"/>
  <c r="X496" i="2"/>
  <c r="Y496" i="2" s="1"/>
  <c r="P496" i="2"/>
  <c r="Q496" i="2" s="1"/>
  <c r="H496" i="2"/>
  <c r="I496" i="2" s="1"/>
  <c r="T495" i="2"/>
  <c r="L495" i="2"/>
  <c r="M495" i="2" s="1"/>
  <c r="X494" i="2"/>
  <c r="Y494" i="2" s="1"/>
  <c r="P494" i="2"/>
  <c r="Q494" i="2" s="1"/>
  <c r="H494" i="2"/>
  <c r="I494" i="2" s="1"/>
  <c r="Z489" i="2"/>
  <c r="AA489" i="2" s="1"/>
  <c r="R489" i="2"/>
  <c r="S489" i="2" s="1"/>
  <c r="V488" i="2"/>
  <c r="W488" i="2" s="1"/>
  <c r="N488" i="2"/>
  <c r="O488" i="2" s="1"/>
  <c r="Z487" i="2"/>
  <c r="AA487" i="2" s="1"/>
  <c r="R487" i="2"/>
  <c r="S487" i="2" s="1"/>
  <c r="V486" i="2"/>
  <c r="W486" i="2" s="1"/>
  <c r="N486" i="2"/>
  <c r="O486" i="2" s="1"/>
  <c r="Z485" i="2"/>
  <c r="AA485" i="2" s="1"/>
  <c r="R485" i="2"/>
  <c r="S485" i="2" s="1"/>
  <c r="R555" i="2"/>
  <c r="S555" i="2" s="1"/>
  <c r="N526" i="2"/>
  <c r="O526" i="2" s="1"/>
  <c r="O525" i="2" s="1"/>
  <c r="N508" i="2" s="1"/>
  <c r="O508" i="2" s="1"/>
  <c r="R524" i="2"/>
  <c r="S524" i="2" s="1"/>
  <c r="Z522" i="2"/>
  <c r="AA522" i="2" s="1"/>
  <c r="N521" i="2"/>
  <c r="O521" i="2" s="1"/>
  <c r="V519" i="2"/>
  <c r="W519" i="2" s="1"/>
  <c r="H502" i="2"/>
  <c r="I502" i="2" s="1"/>
  <c r="I501" i="2" s="1"/>
  <c r="H493" i="2" s="1"/>
  <c r="I493" i="2" s="1"/>
  <c r="R500" i="2"/>
  <c r="S500" i="2" s="1"/>
  <c r="P499" i="2"/>
  <c r="Q499" i="2" s="1"/>
  <c r="Z498" i="2"/>
  <c r="AA498" i="2" s="1"/>
  <c r="Z491" i="2"/>
  <c r="AA491" i="2" s="1"/>
  <c r="AA490" i="2" s="1"/>
  <c r="Z482" i="2" s="1"/>
  <c r="AA482" i="2" s="1"/>
  <c r="AA481" i="2" s="1"/>
  <c r="R491" i="2"/>
  <c r="S491" i="2" s="1"/>
  <c r="S490" i="2" s="1"/>
  <c r="R482" i="2" s="1"/>
  <c r="S482" i="2" s="1"/>
  <c r="T480" i="2"/>
  <c r="L480" i="2"/>
  <c r="M480" i="2" s="1"/>
  <c r="V475" i="2"/>
  <c r="W475" i="2" s="1"/>
  <c r="N475" i="2"/>
  <c r="O475" i="2" s="1"/>
  <c r="Z474" i="2"/>
  <c r="AA474" i="2" s="1"/>
  <c r="R474" i="2"/>
  <c r="S474" i="2" s="1"/>
  <c r="V473" i="2"/>
  <c r="W473" i="2" s="1"/>
  <c r="N554" i="2"/>
  <c r="O554" i="2" s="1"/>
  <c r="L526" i="2"/>
  <c r="M526" i="2" s="1"/>
  <c r="M525" i="2" s="1"/>
  <c r="L508" i="2" s="1"/>
  <c r="M508" i="2" s="1"/>
  <c r="L524" i="2"/>
  <c r="M524" i="2" s="1"/>
  <c r="T522" i="2"/>
  <c r="H521" i="2"/>
  <c r="I521" i="2" s="1"/>
  <c r="P519" i="2"/>
  <c r="Q519" i="2" s="1"/>
  <c r="Z506" i="2"/>
  <c r="AA506" i="2" s="1"/>
  <c r="H506" i="2"/>
  <c r="I506" i="2" s="1"/>
  <c r="P500" i="2"/>
  <c r="Q500" i="2" s="1"/>
  <c r="Z499" i="2"/>
  <c r="AA499" i="2" s="1"/>
  <c r="X498" i="2"/>
  <c r="Y498" i="2" s="1"/>
  <c r="N498" i="2"/>
  <c r="O498" i="2" s="1"/>
  <c r="Z497" i="2"/>
  <c r="AA497" i="2" s="1"/>
  <c r="R497" i="2"/>
  <c r="S497" i="2" s="1"/>
  <c r="V496" i="2"/>
  <c r="W496" i="2" s="1"/>
  <c r="N496" i="2"/>
  <c r="O496" i="2" s="1"/>
  <c r="Z495" i="2"/>
  <c r="AA495" i="2" s="1"/>
  <c r="R495" i="2"/>
  <c r="S495" i="2" s="1"/>
  <c r="V494" i="2"/>
  <c r="W494" i="2" s="1"/>
  <c r="N494" i="2"/>
  <c r="O494" i="2" s="1"/>
  <c r="X489" i="2"/>
  <c r="Y489" i="2" s="1"/>
  <c r="P489" i="2"/>
  <c r="Q489" i="2" s="1"/>
  <c r="H489" i="2"/>
  <c r="I489" i="2" s="1"/>
  <c r="T488" i="2"/>
  <c r="L488" i="2"/>
  <c r="M488" i="2" s="1"/>
  <c r="X487" i="2"/>
  <c r="Y487" i="2" s="1"/>
  <c r="P487" i="2"/>
  <c r="Q487" i="2" s="1"/>
  <c r="H487" i="2"/>
  <c r="I487" i="2" s="1"/>
  <c r="T486" i="2"/>
  <c r="L486" i="2"/>
  <c r="M486" i="2" s="1"/>
  <c r="X485" i="2"/>
  <c r="Y485" i="2" s="1"/>
  <c r="P485" i="2"/>
  <c r="Q485" i="2" s="1"/>
  <c r="H485" i="2"/>
  <c r="I485" i="2" s="1"/>
  <c r="T484" i="2"/>
  <c r="Z553" i="2"/>
  <c r="AA553" i="2" s="1"/>
  <c r="R522" i="2"/>
  <c r="S522" i="2" s="1"/>
  <c r="Z520" i="2"/>
  <c r="AA520" i="2" s="1"/>
  <c r="N519" i="2"/>
  <c r="O519" i="2" s="1"/>
  <c r="Z500" i="2"/>
  <c r="AA500" i="2" s="1"/>
  <c r="X499" i="2"/>
  <c r="Y499" i="2" s="1"/>
  <c r="N499" i="2"/>
  <c r="O499" i="2" s="1"/>
  <c r="X491" i="2"/>
  <c r="Y491" i="2" s="1"/>
  <c r="Y490" i="2" s="1"/>
  <c r="X482" i="2" s="1"/>
  <c r="Y482" i="2" s="1"/>
  <c r="P491" i="2"/>
  <c r="Q491" i="2" s="1"/>
  <c r="Q490" i="2" s="1"/>
  <c r="P482" i="2" s="1"/>
  <c r="Q482" i="2" s="1"/>
  <c r="H491" i="2"/>
  <c r="I491" i="2" s="1"/>
  <c r="I490" i="2" s="1"/>
  <c r="H482" i="2" s="1"/>
  <c r="I482" i="2" s="1"/>
  <c r="Z480" i="2"/>
  <c r="AA480" i="2" s="1"/>
  <c r="R480" i="2"/>
  <c r="S480" i="2" s="1"/>
  <c r="T475" i="2"/>
  <c r="L475" i="2"/>
  <c r="M475" i="2" s="1"/>
  <c r="X474" i="2"/>
  <c r="Y474" i="2" s="1"/>
  <c r="P474" i="2"/>
  <c r="Q474" i="2" s="1"/>
  <c r="X523" i="2"/>
  <c r="Y523" i="2" s="1"/>
  <c r="L522" i="2"/>
  <c r="M522" i="2" s="1"/>
  <c r="T520" i="2"/>
  <c r="H519" i="2"/>
  <c r="I519" i="2" s="1"/>
  <c r="X506" i="2"/>
  <c r="Y506" i="2" s="1"/>
  <c r="P502" i="2"/>
  <c r="Q502" i="2" s="1"/>
  <c r="Q501" i="2" s="1"/>
  <c r="P493" i="2" s="1"/>
  <c r="Q493" i="2" s="1"/>
  <c r="Q492" i="2" s="1"/>
  <c r="X500" i="2"/>
  <c r="Y500" i="2" s="1"/>
  <c r="N500" i="2"/>
  <c r="O500" i="2" s="1"/>
  <c r="L499" i="2"/>
  <c r="M499" i="2" s="1"/>
  <c r="V498" i="2"/>
  <c r="W498" i="2" s="1"/>
  <c r="L498" i="2"/>
  <c r="M498" i="2" s="1"/>
  <c r="X497" i="2"/>
  <c r="Y497" i="2" s="1"/>
  <c r="P497" i="2"/>
  <c r="Q497" i="2" s="1"/>
  <c r="H497" i="2"/>
  <c r="I497" i="2" s="1"/>
  <c r="T496" i="2"/>
  <c r="L496" i="2"/>
  <c r="M496" i="2" s="1"/>
  <c r="X495" i="2"/>
  <c r="Y495" i="2" s="1"/>
  <c r="P495" i="2"/>
  <c r="Q495" i="2" s="1"/>
  <c r="H495" i="2"/>
  <c r="I495" i="2" s="1"/>
  <c r="T494" i="2"/>
  <c r="L494" i="2"/>
  <c r="M494" i="2" s="1"/>
  <c r="V489" i="2"/>
  <c r="W489" i="2" s="1"/>
  <c r="N489" i="2"/>
  <c r="O489" i="2" s="1"/>
  <c r="Z488" i="2"/>
  <c r="AA488" i="2" s="1"/>
  <c r="R488" i="2"/>
  <c r="S488" i="2" s="1"/>
  <c r="V487" i="2"/>
  <c r="W487" i="2" s="1"/>
  <c r="N487" i="2"/>
  <c r="O487" i="2" s="1"/>
  <c r="Z486" i="2"/>
  <c r="AA486" i="2" s="1"/>
  <c r="R486" i="2"/>
  <c r="S486" i="2" s="1"/>
  <c r="V485" i="2"/>
  <c r="W485" i="2" s="1"/>
  <c r="N485" i="2"/>
  <c r="O485" i="2" s="1"/>
  <c r="Z484" i="2"/>
  <c r="AA484" i="2" s="1"/>
  <c r="R484" i="2"/>
  <c r="S484" i="2" s="1"/>
  <c r="R520" i="2"/>
  <c r="S520" i="2" s="1"/>
  <c r="X488" i="2"/>
  <c r="Y488" i="2" s="1"/>
  <c r="L487" i="2"/>
  <c r="M487" i="2" s="1"/>
  <c r="T485" i="2"/>
  <c r="P484" i="2"/>
  <c r="Q484" i="2" s="1"/>
  <c r="V483" i="2"/>
  <c r="W483" i="2" s="1"/>
  <c r="X480" i="2"/>
  <c r="Y480" i="2" s="1"/>
  <c r="X477" i="2"/>
  <c r="Y477" i="2" s="1"/>
  <c r="Y476" i="2" s="1"/>
  <c r="X468" i="2" s="1"/>
  <c r="Y468" i="2" s="1"/>
  <c r="R475" i="2"/>
  <c r="S475" i="2" s="1"/>
  <c r="L473" i="2"/>
  <c r="M473" i="2" s="1"/>
  <c r="N472" i="2"/>
  <c r="O472" i="2" s="1"/>
  <c r="Z471" i="2"/>
  <c r="AA471" i="2" s="1"/>
  <c r="R471" i="2"/>
  <c r="S471" i="2" s="1"/>
  <c r="V470" i="2"/>
  <c r="W470" i="2" s="1"/>
  <c r="N470" i="2"/>
  <c r="O470" i="2" s="1"/>
  <c r="Z469" i="2"/>
  <c r="AA469" i="2" s="1"/>
  <c r="R469" i="2"/>
  <c r="S469" i="2" s="1"/>
  <c r="T462" i="2"/>
  <c r="L462" i="2"/>
  <c r="M462" i="2" s="1"/>
  <c r="M461" i="2" s="1"/>
  <c r="L453" i="2" s="1"/>
  <c r="M453" i="2" s="1"/>
  <c r="V451" i="2"/>
  <c r="W451" i="2" s="1"/>
  <c r="W450" i="2" s="1"/>
  <c r="V442" i="2" s="1"/>
  <c r="W442" i="2" s="1"/>
  <c r="N451" i="2"/>
  <c r="O451" i="2" s="1"/>
  <c r="O450" i="2" s="1"/>
  <c r="N442" i="2" s="1"/>
  <c r="O442" i="2" s="1"/>
  <c r="X440" i="2"/>
  <c r="Y440" i="2" s="1"/>
  <c r="Y439" i="2" s="1"/>
  <c r="X431" i="2" s="1"/>
  <c r="Y431" i="2" s="1"/>
  <c r="L520" i="2"/>
  <c r="M520" i="2" s="1"/>
  <c r="N497" i="2"/>
  <c r="O497" i="2" s="1"/>
  <c r="V495" i="2"/>
  <c r="W495" i="2" s="1"/>
  <c r="N484" i="2"/>
  <c r="O484" i="2" s="1"/>
  <c r="H483" i="2"/>
  <c r="I483" i="2" s="1"/>
  <c r="V477" i="2"/>
  <c r="W477" i="2" s="1"/>
  <c r="W476" i="2" s="1"/>
  <c r="V468" i="2" s="1"/>
  <c r="W468" i="2" s="1"/>
  <c r="T473" i="2"/>
  <c r="V472" i="2"/>
  <c r="W472" i="2" s="1"/>
  <c r="T466" i="2"/>
  <c r="L466" i="2"/>
  <c r="M466" i="2" s="1"/>
  <c r="X465" i="2"/>
  <c r="Y465" i="2" s="1"/>
  <c r="P465" i="2"/>
  <c r="Q465" i="2" s="1"/>
  <c r="H465" i="2"/>
  <c r="I465" i="2" s="1"/>
  <c r="Z460" i="2"/>
  <c r="AA460" i="2" s="1"/>
  <c r="R460" i="2"/>
  <c r="S460" i="2" s="1"/>
  <c r="V459" i="2"/>
  <c r="W459" i="2" s="1"/>
  <c r="N459" i="2"/>
  <c r="O459" i="2" s="1"/>
  <c r="Z458" i="2"/>
  <c r="AA458" i="2" s="1"/>
  <c r="R458" i="2"/>
  <c r="S458" i="2" s="1"/>
  <c r="V457" i="2"/>
  <c r="W457" i="2" s="1"/>
  <c r="N457" i="2"/>
  <c r="O457" i="2" s="1"/>
  <c r="Z456" i="2"/>
  <c r="AA456" i="2" s="1"/>
  <c r="R456" i="2"/>
  <c r="S456" i="2" s="1"/>
  <c r="V455" i="2"/>
  <c r="W455" i="2" s="1"/>
  <c r="N455" i="2"/>
  <c r="O455" i="2" s="1"/>
  <c r="Z454" i="2"/>
  <c r="AA454" i="2" s="1"/>
  <c r="R454" i="2"/>
  <c r="S454" i="2" s="1"/>
  <c r="V558" i="2"/>
  <c r="W558" i="2" s="1"/>
  <c r="Z518" i="2"/>
  <c r="AA518" i="2" s="1"/>
  <c r="T498" i="2"/>
  <c r="V491" i="2"/>
  <c r="W491" i="2" s="1"/>
  <c r="W490" i="2" s="1"/>
  <c r="V482" i="2" s="1"/>
  <c r="W482" i="2" s="1"/>
  <c r="P488" i="2"/>
  <c r="Q488" i="2" s="1"/>
  <c r="X486" i="2"/>
  <c r="Y486" i="2" s="1"/>
  <c r="L485" i="2"/>
  <c r="M485" i="2" s="1"/>
  <c r="L484" i="2"/>
  <c r="M484" i="2" s="1"/>
  <c r="T483" i="2"/>
  <c r="H480" i="2"/>
  <c r="I480" i="2" s="1"/>
  <c r="T477" i="2"/>
  <c r="H477" i="2"/>
  <c r="I477" i="2" s="1"/>
  <c r="I476" i="2" s="1"/>
  <c r="H468" i="2" s="1"/>
  <c r="I468" i="2" s="1"/>
  <c r="I467" i="2" s="1"/>
  <c r="H381" i="2" s="1"/>
  <c r="I381" i="2" s="1"/>
  <c r="V474" i="2"/>
  <c r="W474" i="2" s="1"/>
  <c r="L472" i="2"/>
  <c r="M472" i="2" s="1"/>
  <c r="X471" i="2"/>
  <c r="Y471" i="2" s="1"/>
  <c r="P471" i="2"/>
  <c r="Q471" i="2" s="1"/>
  <c r="H471" i="2"/>
  <c r="I471" i="2" s="1"/>
  <c r="T470" i="2"/>
  <c r="L470" i="2"/>
  <c r="M470" i="2" s="1"/>
  <c r="X469" i="2"/>
  <c r="Y469" i="2" s="1"/>
  <c r="P469" i="2"/>
  <c r="Q469" i="2" s="1"/>
  <c r="H469" i="2"/>
  <c r="I469" i="2" s="1"/>
  <c r="Z462" i="2"/>
  <c r="AA462" i="2" s="1"/>
  <c r="AA461" i="2" s="1"/>
  <c r="Z453" i="2" s="1"/>
  <c r="AA453" i="2" s="1"/>
  <c r="R462" i="2"/>
  <c r="S462" i="2" s="1"/>
  <c r="S461" i="2" s="1"/>
  <c r="R453" i="2" s="1"/>
  <c r="S453" i="2" s="1"/>
  <c r="T451" i="2"/>
  <c r="L451" i="2"/>
  <c r="M451" i="2" s="1"/>
  <c r="M450" i="2" s="1"/>
  <c r="L442" i="2" s="1"/>
  <c r="M442" i="2" s="1"/>
  <c r="R557" i="2"/>
  <c r="S557" i="2" s="1"/>
  <c r="T518" i="2"/>
  <c r="R506" i="2"/>
  <c r="S506" i="2" s="1"/>
  <c r="V500" i="2"/>
  <c r="W500" i="2" s="1"/>
  <c r="Z496" i="2"/>
  <c r="AA496" i="2" s="1"/>
  <c r="N495" i="2"/>
  <c r="O495" i="2" s="1"/>
  <c r="R483" i="2"/>
  <c r="S483" i="2" s="1"/>
  <c r="Z475" i="2"/>
  <c r="AA475" i="2" s="1"/>
  <c r="H474" i="2"/>
  <c r="I474" i="2" s="1"/>
  <c r="R473" i="2"/>
  <c r="S473" i="2" s="1"/>
  <c r="Z466" i="2"/>
  <c r="AA466" i="2" s="1"/>
  <c r="R466" i="2"/>
  <c r="S466" i="2" s="1"/>
  <c r="V465" i="2"/>
  <c r="W465" i="2" s="1"/>
  <c r="N465" i="2"/>
  <c r="O465" i="2" s="1"/>
  <c r="X460" i="2"/>
  <c r="Y460" i="2" s="1"/>
  <c r="P460" i="2"/>
  <c r="Q460" i="2" s="1"/>
  <c r="H460" i="2"/>
  <c r="I460" i="2" s="1"/>
  <c r="T459" i="2"/>
  <c r="L459" i="2"/>
  <c r="M459" i="2" s="1"/>
  <c r="X458" i="2"/>
  <c r="Y458" i="2" s="1"/>
  <c r="P458" i="2"/>
  <c r="Q458" i="2" s="1"/>
  <c r="H458" i="2"/>
  <c r="I458" i="2" s="1"/>
  <c r="T457" i="2"/>
  <c r="L457" i="2"/>
  <c r="M457" i="2" s="1"/>
  <c r="X456" i="2"/>
  <c r="Y456" i="2" s="1"/>
  <c r="P456" i="2"/>
  <c r="Q456" i="2" s="1"/>
  <c r="H456" i="2"/>
  <c r="I456" i="2" s="1"/>
  <c r="T455" i="2"/>
  <c r="V523" i="2"/>
  <c r="W523" i="2" s="1"/>
  <c r="L500" i="2"/>
  <c r="M500" i="2" s="1"/>
  <c r="N491" i="2"/>
  <c r="O491" i="2" s="1"/>
  <c r="O490" i="2" s="1"/>
  <c r="N482" i="2" s="1"/>
  <c r="O482" i="2" s="1"/>
  <c r="O481" i="2" s="1"/>
  <c r="N145" i="2" s="1"/>
  <c r="O145" i="2" s="1"/>
  <c r="T489" i="2"/>
  <c r="H488" i="2"/>
  <c r="I488" i="2" s="1"/>
  <c r="P486" i="2"/>
  <c r="Q486" i="2" s="1"/>
  <c r="P483" i="2"/>
  <c r="Q483" i="2" s="1"/>
  <c r="R477" i="2"/>
  <c r="S477" i="2" s="1"/>
  <c r="S476" i="2" s="1"/>
  <c r="R468" i="2" s="1"/>
  <c r="S468" i="2" s="1"/>
  <c r="R472" i="2"/>
  <c r="S472" i="2" s="1"/>
  <c r="V471" i="2"/>
  <c r="W471" i="2" s="1"/>
  <c r="N471" i="2"/>
  <c r="O471" i="2" s="1"/>
  <c r="Z470" i="2"/>
  <c r="AA470" i="2" s="1"/>
  <c r="R470" i="2"/>
  <c r="S470" i="2" s="1"/>
  <c r="V469" i="2"/>
  <c r="W469" i="2" s="1"/>
  <c r="N469" i="2"/>
  <c r="O469" i="2" s="1"/>
  <c r="X462" i="2"/>
  <c r="Y462" i="2" s="1"/>
  <c r="Y461" i="2" s="1"/>
  <c r="X453" i="2" s="1"/>
  <c r="Y453" i="2" s="1"/>
  <c r="P462" i="2"/>
  <c r="Q462" i="2" s="1"/>
  <c r="Q461" i="2" s="1"/>
  <c r="P453" i="2" s="1"/>
  <c r="Q453" i="2" s="1"/>
  <c r="H462" i="2"/>
  <c r="I462" i="2" s="1"/>
  <c r="I461" i="2" s="1"/>
  <c r="H453" i="2" s="1"/>
  <c r="I453" i="2" s="1"/>
  <c r="Z451" i="2"/>
  <c r="AA451" i="2" s="1"/>
  <c r="AA450" i="2" s="1"/>
  <c r="Z442" i="2" s="1"/>
  <c r="AA442" i="2" s="1"/>
  <c r="R451" i="2"/>
  <c r="S451" i="2" s="1"/>
  <c r="S450" i="2" s="1"/>
  <c r="R442" i="2" s="1"/>
  <c r="S442" i="2" s="1"/>
  <c r="P523" i="2"/>
  <c r="Q523" i="2" s="1"/>
  <c r="R496" i="2"/>
  <c r="S496" i="2" s="1"/>
  <c r="Z494" i="2"/>
  <c r="AA494" i="2" s="1"/>
  <c r="X484" i="2"/>
  <c r="Y484" i="2" s="1"/>
  <c r="H484" i="2"/>
  <c r="I484" i="2" s="1"/>
  <c r="N483" i="2"/>
  <c r="O483" i="2" s="1"/>
  <c r="P480" i="2"/>
  <c r="Q480" i="2" s="1"/>
  <c r="P477" i="2"/>
  <c r="Q477" i="2" s="1"/>
  <c r="Q476" i="2" s="1"/>
  <c r="P468" i="2" s="1"/>
  <c r="Q468" i="2" s="1"/>
  <c r="Q467" i="2" s="1"/>
  <c r="P87" i="2" s="1"/>
  <c r="Q87" i="2" s="1"/>
  <c r="Z473" i="2"/>
  <c r="AA473" i="2" s="1"/>
  <c r="Z472" i="2"/>
  <c r="AA472" i="2" s="1"/>
  <c r="X466" i="2"/>
  <c r="Y466" i="2" s="1"/>
  <c r="P466" i="2"/>
  <c r="Q466" i="2" s="1"/>
  <c r="H466" i="2"/>
  <c r="I466" i="2" s="1"/>
  <c r="T465" i="2"/>
  <c r="L465" i="2"/>
  <c r="M465" i="2" s="1"/>
  <c r="V460" i="2"/>
  <c r="W460" i="2" s="1"/>
  <c r="N460" i="2"/>
  <c r="O460" i="2" s="1"/>
  <c r="Z459" i="2"/>
  <c r="AA459" i="2" s="1"/>
  <c r="R459" i="2"/>
  <c r="S459" i="2" s="1"/>
  <c r="V458" i="2"/>
  <c r="W458" i="2" s="1"/>
  <c r="N458" i="2"/>
  <c r="O458" i="2" s="1"/>
  <c r="Z457" i="2"/>
  <c r="AA457" i="2" s="1"/>
  <c r="R457" i="2"/>
  <c r="S457" i="2" s="1"/>
  <c r="V456" i="2"/>
  <c r="W456" i="2" s="1"/>
  <c r="N456" i="2"/>
  <c r="O456" i="2" s="1"/>
  <c r="Z455" i="2"/>
  <c r="AA455" i="2" s="1"/>
  <c r="R455" i="2"/>
  <c r="S455" i="2" s="1"/>
  <c r="V454" i="2"/>
  <c r="W454" i="2" s="1"/>
  <c r="N454" i="2"/>
  <c r="O454" i="2" s="1"/>
  <c r="V499" i="2"/>
  <c r="W499" i="2" s="1"/>
  <c r="L489" i="2"/>
  <c r="M489" i="2" s="1"/>
  <c r="T487" i="2"/>
  <c r="H486" i="2"/>
  <c r="I486" i="2" s="1"/>
  <c r="V484" i="2"/>
  <c r="W484" i="2" s="1"/>
  <c r="Z483" i="2"/>
  <c r="AA483" i="2" s="1"/>
  <c r="N477" i="2"/>
  <c r="O477" i="2" s="1"/>
  <c r="O476" i="2" s="1"/>
  <c r="N468" i="2" s="1"/>
  <c r="O468" i="2" s="1"/>
  <c r="N473" i="2"/>
  <c r="O473" i="2" s="1"/>
  <c r="P472" i="2"/>
  <c r="Q472" i="2" s="1"/>
  <c r="H472" i="2"/>
  <c r="I472" i="2" s="1"/>
  <c r="T471" i="2"/>
  <c r="L471" i="2"/>
  <c r="M471" i="2" s="1"/>
  <c r="X470" i="2"/>
  <c r="Y470" i="2" s="1"/>
  <c r="P470" i="2"/>
  <c r="Q470" i="2" s="1"/>
  <c r="H470" i="2"/>
  <c r="I470" i="2" s="1"/>
  <c r="T469" i="2"/>
  <c r="L469" i="2"/>
  <c r="M469" i="2" s="1"/>
  <c r="V462" i="2"/>
  <c r="W462" i="2" s="1"/>
  <c r="W461" i="2" s="1"/>
  <c r="V453" i="2" s="1"/>
  <c r="W453" i="2" s="1"/>
  <c r="N462" i="2"/>
  <c r="O462" i="2" s="1"/>
  <c r="O461" i="2" s="1"/>
  <c r="N453" i="2" s="1"/>
  <c r="O453" i="2" s="1"/>
  <c r="O452" i="2" s="1"/>
  <c r="N74" i="2" s="1"/>
  <c r="O74" i="2" s="1"/>
  <c r="X451" i="2"/>
  <c r="Y451" i="2" s="1"/>
  <c r="Y450" i="2" s="1"/>
  <c r="X442" i="2" s="1"/>
  <c r="Y442" i="2" s="1"/>
  <c r="P451" i="2"/>
  <c r="Q451" i="2" s="1"/>
  <c r="Q450" i="2" s="1"/>
  <c r="P442" i="2" s="1"/>
  <c r="Q442" i="2" s="1"/>
  <c r="H451" i="2"/>
  <c r="I451" i="2" s="1"/>
  <c r="I450" i="2" s="1"/>
  <c r="H442" i="2" s="1"/>
  <c r="I442" i="2" s="1"/>
  <c r="L483" i="2"/>
  <c r="M483" i="2" s="1"/>
  <c r="L477" i="2"/>
  <c r="M477" i="2" s="1"/>
  <c r="M476" i="2" s="1"/>
  <c r="L468" i="2" s="1"/>
  <c r="M468" i="2" s="1"/>
  <c r="M467" i="2" s="1"/>
  <c r="L381" i="2" s="1"/>
  <c r="M381" i="2" s="1"/>
  <c r="X472" i="2"/>
  <c r="Y472" i="2" s="1"/>
  <c r="Z465" i="2"/>
  <c r="AA465" i="2" s="1"/>
  <c r="P459" i="2"/>
  <c r="Q459" i="2" s="1"/>
  <c r="L456" i="2"/>
  <c r="M456" i="2" s="1"/>
  <c r="L454" i="2"/>
  <c r="M454" i="2" s="1"/>
  <c r="V449" i="2"/>
  <c r="W449" i="2" s="1"/>
  <c r="Z448" i="2"/>
  <c r="AA448" i="2" s="1"/>
  <c r="R447" i="2"/>
  <c r="S447" i="2" s="1"/>
  <c r="P446" i="2"/>
  <c r="Q446" i="2" s="1"/>
  <c r="Z445" i="2"/>
  <c r="AA445" i="2" s="1"/>
  <c r="H445" i="2"/>
  <c r="I445" i="2" s="1"/>
  <c r="T443" i="2"/>
  <c r="Z440" i="2"/>
  <c r="AA440" i="2" s="1"/>
  <c r="AA439" i="2" s="1"/>
  <c r="Z431" i="2" s="1"/>
  <c r="AA431" i="2" s="1"/>
  <c r="X438" i="2"/>
  <c r="Y438" i="2" s="1"/>
  <c r="P438" i="2"/>
  <c r="Q438" i="2" s="1"/>
  <c r="H438" i="2"/>
  <c r="I438" i="2" s="1"/>
  <c r="T437" i="2"/>
  <c r="L437" i="2"/>
  <c r="M437" i="2" s="1"/>
  <c r="X436" i="2"/>
  <c r="Y436" i="2" s="1"/>
  <c r="P436" i="2"/>
  <c r="Q436" i="2" s="1"/>
  <c r="H436" i="2"/>
  <c r="I436" i="2" s="1"/>
  <c r="T435" i="2"/>
  <c r="L435" i="2"/>
  <c r="M435" i="2" s="1"/>
  <c r="X434" i="2"/>
  <c r="Y434" i="2" s="1"/>
  <c r="P434" i="2"/>
  <c r="Q434" i="2" s="1"/>
  <c r="H434" i="2"/>
  <c r="I434" i="2" s="1"/>
  <c r="T433" i="2"/>
  <c r="L433" i="2"/>
  <c r="M433" i="2" s="1"/>
  <c r="X432" i="2"/>
  <c r="Y432" i="2" s="1"/>
  <c r="P432" i="2"/>
  <c r="Q432" i="2" s="1"/>
  <c r="H432" i="2"/>
  <c r="I432" i="2" s="1"/>
  <c r="R465" i="2"/>
  <c r="S465" i="2" s="1"/>
  <c r="H459" i="2"/>
  <c r="I459" i="2" s="1"/>
  <c r="X455" i="2"/>
  <c r="Y455" i="2" s="1"/>
  <c r="H454" i="2"/>
  <c r="I454" i="2" s="1"/>
  <c r="T449" i="2"/>
  <c r="X448" i="2"/>
  <c r="Y448" i="2" s="1"/>
  <c r="H448" i="2"/>
  <c r="I448" i="2" s="1"/>
  <c r="P447" i="2"/>
  <c r="Q447" i="2" s="1"/>
  <c r="Z446" i="2"/>
  <c r="AA446" i="2" s="1"/>
  <c r="P445" i="2"/>
  <c r="Q445" i="2" s="1"/>
  <c r="R444" i="2"/>
  <c r="S444" i="2" s="1"/>
  <c r="H444" i="2"/>
  <c r="I444" i="2" s="1"/>
  <c r="P440" i="2"/>
  <c r="Q440" i="2" s="1"/>
  <c r="Q439" i="2" s="1"/>
  <c r="P431" i="2" s="1"/>
  <c r="Q431" i="2" s="1"/>
  <c r="H440" i="2"/>
  <c r="I440" i="2" s="1"/>
  <c r="I439" i="2" s="1"/>
  <c r="H431" i="2" s="1"/>
  <c r="I431" i="2" s="1"/>
  <c r="I430" i="2" s="1"/>
  <c r="Z429" i="2"/>
  <c r="AA429" i="2" s="1"/>
  <c r="AA428" i="2" s="1"/>
  <c r="Z420" i="2" s="1"/>
  <c r="AA420" i="2" s="1"/>
  <c r="R429" i="2"/>
  <c r="S429" i="2" s="1"/>
  <c r="S428" i="2" s="1"/>
  <c r="R420" i="2" s="1"/>
  <c r="S420" i="2" s="1"/>
  <c r="T418" i="2"/>
  <c r="L418" i="2"/>
  <c r="M418" i="2" s="1"/>
  <c r="M417" i="2" s="1"/>
  <c r="L409" i="2" s="1"/>
  <c r="M409" i="2" s="1"/>
  <c r="T458" i="2"/>
  <c r="P455" i="2"/>
  <c r="Q455" i="2" s="1"/>
  <c r="R449" i="2"/>
  <c r="S449" i="2" s="1"/>
  <c r="V448" i="2"/>
  <c r="W448" i="2" s="1"/>
  <c r="Z447" i="2"/>
  <c r="AA447" i="2" s="1"/>
  <c r="X446" i="2"/>
  <c r="Y446" i="2" s="1"/>
  <c r="N446" i="2"/>
  <c r="O446" i="2" s="1"/>
  <c r="X445" i="2"/>
  <c r="Y445" i="2" s="1"/>
  <c r="Z444" i="2"/>
  <c r="AA444" i="2" s="1"/>
  <c r="P444" i="2"/>
  <c r="Q444" i="2" s="1"/>
  <c r="R443" i="2"/>
  <c r="S443" i="2" s="1"/>
  <c r="V438" i="2"/>
  <c r="W438" i="2" s="1"/>
  <c r="N438" i="2"/>
  <c r="O438" i="2" s="1"/>
  <c r="Z437" i="2"/>
  <c r="AA437" i="2" s="1"/>
  <c r="R437" i="2"/>
  <c r="S437" i="2" s="1"/>
  <c r="V436" i="2"/>
  <c r="W436" i="2" s="1"/>
  <c r="N436" i="2"/>
  <c r="O436" i="2" s="1"/>
  <c r="Z435" i="2"/>
  <c r="AA435" i="2" s="1"/>
  <c r="R435" i="2"/>
  <c r="S435" i="2" s="1"/>
  <c r="V434" i="2"/>
  <c r="W434" i="2" s="1"/>
  <c r="N434" i="2"/>
  <c r="O434" i="2" s="1"/>
  <c r="Z433" i="2"/>
  <c r="AA433" i="2" s="1"/>
  <c r="R433" i="2"/>
  <c r="S433" i="2" s="1"/>
  <c r="V432" i="2"/>
  <c r="W432" i="2" s="1"/>
  <c r="N432" i="2"/>
  <c r="O432" i="2" s="1"/>
  <c r="X427" i="2"/>
  <c r="Y427" i="2" s="1"/>
  <c r="X521" i="2"/>
  <c r="Y521" i="2" s="1"/>
  <c r="T499" i="2"/>
  <c r="L458" i="2"/>
  <c r="M458" i="2" s="1"/>
  <c r="L455" i="2"/>
  <c r="M455" i="2" s="1"/>
  <c r="P449" i="2"/>
  <c r="Q449" i="2" s="1"/>
  <c r="T448" i="2"/>
  <c r="X447" i="2"/>
  <c r="Y447" i="2" s="1"/>
  <c r="N447" i="2"/>
  <c r="O447" i="2" s="1"/>
  <c r="L446" i="2"/>
  <c r="M446" i="2" s="1"/>
  <c r="N445" i="2"/>
  <c r="O445" i="2" s="1"/>
  <c r="X444" i="2"/>
  <c r="Y444" i="2" s="1"/>
  <c r="Z443" i="2"/>
  <c r="AA443" i="2" s="1"/>
  <c r="H443" i="2"/>
  <c r="I443" i="2" s="1"/>
  <c r="V440" i="2"/>
  <c r="W440" i="2" s="1"/>
  <c r="W439" i="2" s="1"/>
  <c r="V431" i="2" s="1"/>
  <c r="W431" i="2" s="1"/>
  <c r="N440" i="2"/>
  <c r="O440" i="2" s="1"/>
  <c r="O439" i="2" s="1"/>
  <c r="N431" i="2" s="1"/>
  <c r="O431" i="2" s="1"/>
  <c r="X429" i="2"/>
  <c r="Y429" i="2" s="1"/>
  <c r="Y428" i="2" s="1"/>
  <c r="X420" i="2" s="1"/>
  <c r="Y420" i="2" s="1"/>
  <c r="Y419" i="2" s="1"/>
  <c r="X50" i="2" s="1"/>
  <c r="Y50" i="2" s="1"/>
  <c r="P429" i="2"/>
  <c r="Q429" i="2" s="1"/>
  <c r="Q428" i="2" s="1"/>
  <c r="P420" i="2" s="1"/>
  <c r="Q420" i="2" s="1"/>
  <c r="H429" i="2"/>
  <c r="I429" i="2" s="1"/>
  <c r="I428" i="2" s="1"/>
  <c r="H420" i="2" s="1"/>
  <c r="I420" i="2" s="1"/>
  <c r="I419" i="2" s="1"/>
  <c r="H44" i="2" s="1"/>
  <c r="I44" i="2" s="1"/>
  <c r="Z418" i="2"/>
  <c r="AA418" i="2" s="1"/>
  <c r="AA417" i="2" s="1"/>
  <c r="Z409" i="2" s="1"/>
  <c r="AA409" i="2" s="1"/>
  <c r="R418" i="2"/>
  <c r="S418" i="2" s="1"/>
  <c r="S417" i="2" s="1"/>
  <c r="R409" i="2" s="1"/>
  <c r="S409" i="2" s="1"/>
  <c r="V497" i="2"/>
  <c r="W497" i="2" s="1"/>
  <c r="X457" i="2"/>
  <c r="Y457" i="2" s="1"/>
  <c r="H455" i="2"/>
  <c r="I455" i="2" s="1"/>
  <c r="N449" i="2"/>
  <c r="O449" i="2" s="1"/>
  <c r="R448" i="2"/>
  <c r="S448" i="2" s="1"/>
  <c r="L447" i="2"/>
  <c r="M447" i="2" s="1"/>
  <c r="V446" i="2"/>
  <c r="W446" i="2" s="1"/>
  <c r="V445" i="2"/>
  <c r="W445" i="2" s="1"/>
  <c r="L445" i="2"/>
  <c r="M445" i="2" s="1"/>
  <c r="N444" i="2"/>
  <c r="O444" i="2" s="1"/>
  <c r="P443" i="2"/>
  <c r="Q443" i="2" s="1"/>
  <c r="T438" i="2"/>
  <c r="L438" i="2"/>
  <c r="M438" i="2" s="1"/>
  <c r="X437" i="2"/>
  <c r="Y437" i="2" s="1"/>
  <c r="P437" i="2"/>
  <c r="Q437" i="2" s="1"/>
  <c r="H437" i="2"/>
  <c r="I437" i="2" s="1"/>
  <c r="T436" i="2"/>
  <c r="L436" i="2"/>
  <c r="M436" i="2" s="1"/>
  <c r="X435" i="2"/>
  <c r="Y435" i="2" s="1"/>
  <c r="P435" i="2"/>
  <c r="Q435" i="2" s="1"/>
  <c r="H435" i="2"/>
  <c r="I435" i="2" s="1"/>
  <c r="T434" i="2"/>
  <c r="L434" i="2"/>
  <c r="M434" i="2" s="1"/>
  <c r="X433" i="2"/>
  <c r="Y433" i="2" s="1"/>
  <c r="P433" i="2"/>
  <c r="Q433" i="2" s="1"/>
  <c r="H433" i="2"/>
  <c r="I433" i="2" s="1"/>
  <c r="T432" i="2"/>
  <c r="L432" i="2"/>
  <c r="M432" i="2" s="1"/>
  <c r="N474" i="2"/>
  <c r="O474" i="2" s="1"/>
  <c r="T460" i="2"/>
  <c r="P457" i="2"/>
  <c r="Q457" i="2" s="1"/>
  <c r="X454" i="2"/>
  <c r="Y454" i="2" s="1"/>
  <c r="L449" i="2"/>
  <c r="M449" i="2" s="1"/>
  <c r="P448" i="2"/>
  <c r="Q448" i="2" s="1"/>
  <c r="V447" i="2"/>
  <c r="W447" i="2" s="1"/>
  <c r="T446" i="2"/>
  <c r="T445" i="2"/>
  <c r="V444" i="2"/>
  <c r="W444" i="2" s="1"/>
  <c r="X443" i="2"/>
  <c r="Y443" i="2" s="1"/>
  <c r="T440" i="2"/>
  <c r="L440" i="2"/>
  <c r="M440" i="2" s="1"/>
  <c r="M439" i="2" s="1"/>
  <c r="L431" i="2" s="1"/>
  <c r="M431" i="2" s="1"/>
  <c r="V429" i="2"/>
  <c r="W429" i="2" s="1"/>
  <c r="W428" i="2" s="1"/>
  <c r="V420" i="2" s="1"/>
  <c r="W420" i="2" s="1"/>
  <c r="N429" i="2"/>
  <c r="O429" i="2" s="1"/>
  <c r="O428" i="2" s="1"/>
  <c r="N420" i="2" s="1"/>
  <c r="O420" i="2" s="1"/>
  <c r="X418" i="2"/>
  <c r="Y418" i="2" s="1"/>
  <c r="Y417" i="2" s="1"/>
  <c r="X409" i="2" s="1"/>
  <c r="Y409" i="2" s="1"/>
  <c r="P418" i="2"/>
  <c r="Q418" i="2" s="1"/>
  <c r="Q417" i="2" s="1"/>
  <c r="P409" i="2" s="1"/>
  <c r="Q409" i="2" s="1"/>
  <c r="H418" i="2"/>
  <c r="I418" i="2" s="1"/>
  <c r="I417" i="2" s="1"/>
  <c r="H409" i="2" s="1"/>
  <c r="I409" i="2" s="1"/>
  <c r="R494" i="2"/>
  <c r="S494" i="2" s="1"/>
  <c r="V466" i="2"/>
  <c r="W466" i="2" s="1"/>
  <c r="L460" i="2"/>
  <c r="M460" i="2" s="1"/>
  <c r="H457" i="2"/>
  <c r="I457" i="2" s="1"/>
  <c r="T454" i="2"/>
  <c r="Z449" i="2"/>
  <c r="AA449" i="2" s="1"/>
  <c r="N448" i="2"/>
  <c r="O448" i="2" s="1"/>
  <c r="T447" i="2"/>
  <c r="H446" i="2"/>
  <c r="I446" i="2" s="1"/>
  <c r="L444" i="2"/>
  <c r="M444" i="2" s="1"/>
  <c r="N443" i="2"/>
  <c r="O443" i="2" s="1"/>
  <c r="Z438" i="2"/>
  <c r="AA438" i="2" s="1"/>
  <c r="R438" i="2"/>
  <c r="S438" i="2" s="1"/>
  <c r="V437" i="2"/>
  <c r="W437" i="2" s="1"/>
  <c r="N437" i="2"/>
  <c r="O437" i="2" s="1"/>
  <c r="Z436" i="2"/>
  <c r="AA436" i="2" s="1"/>
  <c r="R436" i="2"/>
  <c r="S436" i="2" s="1"/>
  <c r="V435" i="2"/>
  <c r="W435" i="2" s="1"/>
  <c r="N435" i="2"/>
  <c r="O435" i="2" s="1"/>
  <c r="Z434" i="2"/>
  <c r="AA434" i="2" s="1"/>
  <c r="R434" i="2"/>
  <c r="S434" i="2" s="1"/>
  <c r="V433" i="2"/>
  <c r="W433" i="2" s="1"/>
  <c r="N433" i="2"/>
  <c r="O433" i="2" s="1"/>
  <c r="Z432" i="2"/>
  <c r="AA432" i="2" s="1"/>
  <c r="R432" i="2"/>
  <c r="S432" i="2" s="1"/>
  <c r="R446" i="2"/>
  <c r="S446" i="2" s="1"/>
  <c r="R427" i="2"/>
  <c r="S427" i="2" s="1"/>
  <c r="X426" i="2"/>
  <c r="Y426" i="2" s="1"/>
  <c r="L426" i="2"/>
  <c r="M426" i="2" s="1"/>
  <c r="Z424" i="2"/>
  <c r="AA424" i="2" s="1"/>
  <c r="N424" i="2"/>
  <c r="O424" i="2" s="1"/>
  <c r="T423" i="2"/>
  <c r="H423" i="2"/>
  <c r="I423" i="2" s="1"/>
  <c r="V421" i="2"/>
  <c r="W421" i="2" s="1"/>
  <c r="V418" i="2"/>
  <c r="W418" i="2" s="1"/>
  <c r="W417" i="2" s="1"/>
  <c r="V409" i="2" s="1"/>
  <c r="W409" i="2" s="1"/>
  <c r="V416" i="2"/>
  <c r="W416" i="2" s="1"/>
  <c r="N416" i="2"/>
  <c r="O416" i="2" s="1"/>
  <c r="Z415" i="2"/>
  <c r="AA415" i="2" s="1"/>
  <c r="R415" i="2"/>
  <c r="S415" i="2" s="1"/>
  <c r="V414" i="2"/>
  <c r="W414" i="2" s="1"/>
  <c r="N414" i="2"/>
  <c r="O414" i="2" s="1"/>
  <c r="Z413" i="2"/>
  <c r="AA413" i="2" s="1"/>
  <c r="R413" i="2"/>
  <c r="S413" i="2" s="1"/>
  <c r="V412" i="2"/>
  <c r="W412" i="2" s="1"/>
  <c r="N412" i="2"/>
  <c r="O412" i="2" s="1"/>
  <c r="Z411" i="2"/>
  <c r="AA411" i="2" s="1"/>
  <c r="R411" i="2"/>
  <c r="S411" i="2" s="1"/>
  <c r="V410" i="2"/>
  <c r="W410" i="2" s="1"/>
  <c r="N410" i="2"/>
  <c r="O410" i="2" s="1"/>
  <c r="X405" i="2"/>
  <c r="Y405" i="2" s="1"/>
  <c r="Y404" i="2" s="1"/>
  <c r="X387" i="2" s="1"/>
  <c r="Y387" i="2" s="1"/>
  <c r="P405" i="2"/>
  <c r="Q405" i="2" s="1"/>
  <c r="Q404" i="2" s="1"/>
  <c r="P387" i="2" s="1"/>
  <c r="Q387" i="2" s="1"/>
  <c r="H405" i="2"/>
  <c r="I405" i="2" s="1"/>
  <c r="I404" i="2" s="1"/>
  <c r="H387" i="2" s="1"/>
  <c r="I387" i="2" s="1"/>
  <c r="Z394" i="2"/>
  <c r="AA394" i="2" s="1"/>
  <c r="R394" i="2"/>
  <c r="S394" i="2" s="1"/>
  <c r="V393" i="2"/>
  <c r="W393" i="2" s="1"/>
  <c r="N393" i="2"/>
  <c r="O393" i="2" s="1"/>
  <c r="Z392" i="2"/>
  <c r="AA392" i="2" s="1"/>
  <c r="R392" i="2"/>
  <c r="S392" i="2" s="1"/>
  <c r="V391" i="2"/>
  <c r="W391" i="2" s="1"/>
  <c r="N391" i="2"/>
  <c r="P427" i="2"/>
  <c r="Q427" i="2" s="1"/>
  <c r="R425" i="2"/>
  <c r="S425" i="2" s="1"/>
  <c r="X424" i="2"/>
  <c r="Y424" i="2" s="1"/>
  <c r="L424" i="2"/>
  <c r="M424" i="2" s="1"/>
  <c r="Z422" i="2"/>
  <c r="AA422" i="2" s="1"/>
  <c r="N422" i="2"/>
  <c r="O422" i="2" s="1"/>
  <c r="T421" i="2"/>
  <c r="H421" i="2"/>
  <c r="I421" i="2" s="1"/>
  <c r="X407" i="2"/>
  <c r="Y407" i="2" s="1"/>
  <c r="Y406" i="2" s="1"/>
  <c r="X396" i="2" s="1"/>
  <c r="Y396" i="2" s="1"/>
  <c r="P407" i="2"/>
  <c r="Q407" i="2" s="1"/>
  <c r="Q406" i="2" s="1"/>
  <c r="P396" i="2" s="1"/>
  <c r="Q396" i="2" s="1"/>
  <c r="H407" i="2"/>
  <c r="I407" i="2" s="1"/>
  <c r="I406" i="2" s="1"/>
  <c r="H396" i="2" s="1"/>
  <c r="I396" i="2" s="1"/>
  <c r="V403" i="2"/>
  <c r="W403" i="2" s="1"/>
  <c r="N403" i="2"/>
  <c r="O403" i="2" s="1"/>
  <c r="Z402" i="2"/>
  <c r="AA402" i="2" s="1"/>
  <c r="R402" i="2"/>
  <c r="S402" i="2" s="1"/>
  <c r="V401" i="2"/>
  <c r="W401" i="2" s="1"/>
  <c r="N401" i="2"/>
  <c r="O401" i="2" s="1"/>
  <c r="Z400" i="2"/>
  <c r="AA400" i="2" s="1"/>
  <c r="R400" i="2"/>
  <c r="S400" i="2" s="1"/>
  <c r="V399" i="2"/>
  <c r="W399" i="2" s="1"/>
  <c r="N399" i="2"/>
  <c r="O399" i="2" s="1"/>
  <c r="Z398" i="2"/>
  <c r="AA398" i="2" s="1"/>
  <c r="R398" i="2"/>
  <c r="S398" i="2" s="1"/>
  <c r="V397" i="2"/>
  <c r="W397" i="2" s="1"/>
  <c r="N397" i="2"/>
  <c r="O397" i="2" s="1"/>
  <c r="Z477" i="2"/>
  <c r="AA477" i="2" s="1"/>
  <c r="AA476" i="2" s="1"/>
  <c r="Z468" i="2" s="1"/>
  <c r="AA468" i="2" s="1"/>
  <c r="AA467" i="2" s="1"/>
  <c r="Z381" i="2" s="1"/>
  <c r="AA381" i="2" s="1"/>
  <c r="R445" i="2"/>
  <c r="S445" i="2" s="1"/>
  <c r="N427" i="2"/>
  <c r="O427" i="2" s="1"/>
  <c r="V426" i="2"/>
  <c r="W426" i="2" s="1"/>
  <c r="H426" i="2"/>
  <c r="I426" i="2" s="1"/>
  <c r="P425" i="2"/>
  <c r="Q425" i="2" s="1"/>
  <c r="R423" i="2"/>
  <c r="S423" i="2" s="1"/>
  <c r="X422" i="2"/>
  <c r="Y422" i="2" s="1"/>
  <c r="L422" i="2"/>
  <c r="M422" i="2" s="1"/>
  <c r="T416" i="2"/>
  <c r="L416" i="2"/>
  <c r="M416" i="2" s="1"/>
  <c r="X415" i="2"/>
  <c r="Y415" i="2" s="1"/>
  <c r="P415" i="2"/>
  <c r="Q415" i="2" s="1"/>
  <c r="H415" i="2"/>
  <c r="I415" i="2" s="1"/>
  <c r="T414" i="2"/>
  <c r="L414" i="2"/>
  <c r="M414" i="2" s="1"/>
  <c r="X413" i="2"/>
  <c r="Y413" i="2" s="1"/>
  <c r="P413" i="2"/>
  <c r="Q413" i="2" s="1"/>
  <c r="H413" i="2"/>
  <c r="I413" i="2" s="1"/>
  <c r="T412" i="2"/>
  <c r="L412" i="2"/>
  <c r="M412" i="2" s="1"/>
  <c r="X411" i="2"/>
  <c r="Y411" i="2" s="1"/>
  <c r="P411" i="2"/>
  <c r="Q411" i="2" s="1"/>
  <c r="H411" i="2"/>
  <c r="I411" i="2" s="1"/>
  <c r="T410" i="2"/>
  <c r="L410" i="2"/>
  <c r="M410" i="2" s="1"/>
  <c r="V405" i="2"/>
  <c r="W405" i="2" s="1"/>
  <c r="W404" i="2" s="1"/>
  <c r="V387" i="2" s="1"/>
  <c r="W387" i="2" s="1"/>
  <c r="N405" i="2"/>
  <c r="O405" i="2" s="1"/>
  <c r="O404" i="2" s="1"/>
  <c r="N387" i="2" s="1"/>
  <c r="O387" i="2" s="1"/>
  <c r="X394" i="2"/>
  <c r="Y394" i="2" s="1"/>
  <c r="P394" i="2"/>
  <c r="Q394" i="2" s="1"/>
  <c r="H394" i="2"/>
  <c r="I394" i="2" s="1"/>
  <c r="X459" i="2"/>
  <c r="Y459" i="2" s="1"/>
  <c r="X449" i="2"/>
  <c r="Y449" i="2" s="1"/>
  <c r="T429" i="2"/>
  <c r="L427" i="2"/>
  <c r="M427" i="2" s="1"/>
  <c r="T426" i="2"/>
  <c r="N425" i="2"/>
  <c r="O425" i="2" s="1"/>
  <c r="V424" i="2"/>
  <c r="W424" i="2" s="1"/>
  <c r="H424" i="2"/>
  <c r="I424" i="2" s="1"/>
  <c r="P423" i="2"/>
  <c r="Q423" i="2" s="1"/>
  <c r="R421" i="2"/>
  <c r="S421" i="2" s="1"/>
  <c r="V407" i="2"/>
  <c r="W407" i="2" s="1"/>
  <c r="W406" i="2" s="1"/>
  <c r="V396" i="2" s="1"/>
  <c r="W396" i="2" s="1"/>
  <c r="N407" i="2"/>
  <c r="O407" i="2" s="1"/>
  <c r="O406" i="2" s="1"/>
  <c r="N396" i="2" s="1"/>
  <c r="O396" i="2" s="1"/>
  <c r="O395" i="2" s="1"/>
  <c r="N26" i="2" s="1"/>
  <c r="O26" i="2" s="1"/>
  <c r="T403" i="2"/>
  <c r="L403" i="2"/>
  <c r="M403" i="2" s="1"/>
  <c r="X402" i="2"/>
  <c r="Y402" i="2" s="1"/>
  <c r="P402" i="2"/>
  <c r="Q402" i="2" s="1"/>
  <c r="H402" i="2"/>
  <c r="I402" i="2" s="1"/>
  <c r="T401" i="2"/>
  <c r="L401" i="2"/>
  <c r="M401" i="2" s="1"/>
  <c r="X400" i="2"/>
  <c r="Y400" i="2" s="1"/>
  <c r="P400" i="2"/>
  <c r="Q400" i="2" s="1"/>
  <c r="H400" i="2"/>
  <c r="I400" i="2" s="1"/>
  <c r="T399" i="2"/>
  <c r="L399" i="2"/>
  <c r="M399" i="2" s="1"/>
  <c r="X398" i="2"/>
  <c r="Y398" i="2" s="1"/>
  <c r="P398" i="2"/>
  <c r="Q398" i="2" s="1"/>
  <c r="T456" i="2"/>
  <c r="H449" i="2"/>
  <c r="I449" i="2" s="1"/>
  <c r="T444" i="2"/>
  <c r="Z427" i="2"/>
  <c r="AA427" i="2" s="1"/>
  <c r="R426" i="2"/>
  <c r="S426" i="2" s="1"/>
  <c r="Z425" i="2"/>
  <c r="AA425" i="2" s="1"/>
  <c r="L425" i="2"/>
  <c r="M425" i="2" s="1"/>
  <c r="T424" i="2"/>
  <c r="N423" i="2"/>
  <c r="O423" i="2" s="1"/>
  <c r="V422" i="2"/>
  <c r="W422" i="2" s="1"/>
  <c r="H422" i="2"/>
  <c r="I422" i="2" s="1"/>
  <c r="P421" i="2"/>
  <c r="Q421" i="2" s="1"/>
  <c r="Z416" i="2"/>
  <c r="AA416" i="2" s="1"/>
  <c r="R416" i="2"/>
  <c r="S416" i="2" s="1"/>
  <c r="V415" i="2"/>
  <c r="W415" i="2" s="1"/>
  <c r="N415" i="2"/>
  <c r="O415" i="2" s="1"/>
  <c r="Z414" i="2"/>
  <c r="AA414" i="2" s="1"/>
  <c r="R414" i="2"/>
  <c r="S414" i="2" s="1"/>
  <c r="V413" i="2"/>
  <c r="W413" i="2" s="1"/>
  <c r="N413" i="2"/>
  <c r="O413" i="2" s="1"/>
  <c r="Z412" i="2"/>
  <c r="AA412" i="2" s="1"/>
  <c r="R412" i="2"/>
  <c r="S412" i="2" s="1"/>
  <c r="V411" i="2"/>
  <c r="W411" i="2" s="1"/>
  <c r="N411" i="2"/>
  <c r="O411" i="2" s="1"/>
  <c r="Z410" i="2"/>
  <c r="AA410" i="2" s="1"/>
  <c r="R410" i="2"/>
  <c r="S410" i="2" s="1"/>
  <c r="T405" i="2"/>
  <c r="L405" i="2"/>
  <c r="M405" i="2" s="1"/>
  <c r="M404" i="2" s="1"/>
  <c r="L387" i="2" s="1"/>
  <c r="M387" i="2" s="1"/>
  <c r="P454" i="2"/>
  <c r="Q454" i="2" s="1"/>
  <c r="L448" i="2"/>
  <c r="M448" i="2" s="1"/>
  <c r="R440" i="2"/>
  <c r="S440" i="2" s="1"/>
  <c r="S439" i="2" s="1"/>
  <c r="R431" i="2" s="1"/>
  <c r="S431" i="2" s="1"/>
  <c r="S430" i="2" s="1"/>
  <c r="R62" i="2" s="1"/>
  <c r="S62" i="2" s="1"/>
  <c r="L429" i="2"/>
  <c r="M429" i="2" s="1"/>
  <c r="M428" i="2" s="1"/>
  <c r="L420" i="2" s="1"/>
  <c r="M420" i="2" s="1"/>
  <c r="V427" i="2"/>
  <c r="W427" i="2" s="1"/>
  <c r="P426" i="2"/>
  <c r="Q426" i="2" s="1"/>
  <c r="X425" i="2"/>
  <c r="Y425" i="2" s="1"/>
  <c r="R424" i="2"/>
  <c r="S424" i="2" s="1"/>
  <c r="Z423" i="2"/>
  <c r="AA423" i="2" s="1"/>
  <c r="L423" i="2"/>
  <c r="M423" i="2" s="1"/>
  <c r="T422" i="2"/>
  <c r="N421" i="2"/>
  <c r="O421" i="2" s="1"/>
  <c r="N418" i="2"/>
  <c r="O418" i="2" s="1"/>
  <c r="O417" i="2" s="1"/>
  <c r="N409" i="2" s="1"/>
  <c r="O409" i="2" s="1"/>
  <c r="T407" i="2"/>
  <c r="L407" i="2"/>
  <c r="M407" i="2" s="1"/>
  <c r="M406" i="2" s="1"/>
  <c r="L396" i="2" s="1"/>
  <c r="M396" i="2" s="1"/>
  <c r="Z403" i="2"/>
  <c r="AA403" i="2" s="1"/>
  <c r="R403" i="2"/>
  <c r="S403" i="2" s="1"/>
  <c r="V402" i="2"/>
  <c r="W402" i="2" s="1"/>
  <c r="N402" i="2"/>
  <c r="O402" i="2" s="1"/>
  <c r="Z401" i="2"/>
  <c r="AA401" i="2" s="1"/>
  <c r="R401" i="2"/>
  <c r="S401" i="2" s="1"/>
  <c r="V400" i="2"/>
  <c r="W400" i="2" s="1"/>
  <c r="N400" i="2"/>
  <c r="O400" i="2" s="1"/>
  <c r="Z399" i="2"/>
  <c r="AA399" i="2" s="1"/>
  <c r="R399" i="2"/>
  <c r="S399" i="2" s="1"/>
  <c r="V398" i="2"/>
  <c r="W398" i="2" s="1"/>
  <c r="N398" i="2"/>
  <c r="O398" i="2" s="1"/>
  <c r="Z397" i="2"/>
  <c r="AA397" i="2" s="1"/>
  <c r="R397" i="2"/>
  <c r="S397" i="2" s="1"/>
  <c r="V443" i="2"/>
  <c r="W443" i="2" s="1"/>
  <c r="T427" i="2"/>
  <c r="H427" i="2"/>
  <c r="I427" i="2" s="1"/>
  <c r="V425" i="2"/>
  <c r="W425" i="2" s="1"/>
  <c r="P424" i="2"/>
  <c r="Q424" i="2" s="1"/>
  <c r="X423" i="2"/>
  <c r="Y423" i="2" s="1"/>
  <c r="R422" i="2"/>
  <c r="S422" i="2" s="1"/>
  <c r="Z421" i="2"/>
  <c r="AA421" i="2" s="1"/>
  <c r="L421" i="2"/>
  <c r="M421" i="2" s="1"/>
  <c r="X416" i="2"/>
  <c r="Y416" i="2" s="1"/>
  <c r="P416" i="2"/>
  <c r="Q416" i="2" s="1"/>
  <c r="H416" i="2"/>
  <c r="I416" i="2" s="1"/>
  <c r="T415" i="2"/>
  <c r="L415" i="2"/>
  <c r="M415" i="2" s="1"/>
  <c r="X414" i="2"/>
  <c r="Y414" i="2" s="1"/>
  <c r="P414" i="2"/>
  <c r="Q414" i="2" s="1"/>
  <c r="H414" i="2"/>
  <c r="I414" i="2" s="1"/>
  <c r="T413" i="2"/>
  <c r="L413" i="2"/>
  <c r="M413" i="2" s="1"/>
  <c r="X412" i="2"/>
  <c r="Y412" i="2" s="1"/>
  <c r="P412" i="2"/>
  <c r="Q412" i="2" s="1"/>
  <c r="H412" i="2"/>
  <c r="I412" i="2" s="1"/>
  <c r="T411" i="2"/>
  <c r="L411" i="2"/>
  <c r="M411" i="2" s="1"/>
  <c r="X410" i="2"/>
  <c r="Y410" i="2" s="1"/>
  <c r="P410" i="2"/>
  <c r="Q410" i="2" s="1"/>
  <c r="H410" i="2"/>
  <c r="I410" i="2" s="1"/>
  <c r="Z405" i="2"/>
  <c r="AA405" i="2" s="1"/>
  <c r="AA404" i="2" s="1"/>
  <c r="Z387" i="2" s="1"/>
  <c r="AA387" i="2" s="1"/>
  <c r="AA386" i="2" s="1"/>
  <c r="R405" i="2"/>
  <c r="S405" i="2" s="1"/>
  <c r="S404" i="2" s="1"/>
  <c r="R387" i="2" s="1"/>
  <c r="S387" i="2" s="1"/>
  <c r="T394" i="2"/>
  <c r="L394" i="2"/>
  <c r="M394" i="2" s="1"/>
  <c r="X393" i="2"/>
  <c r="Y393" i="2" s="1"/>
  <c r="U369" i="2"/>
  <c r="K369" i="2" s="1"/>
  <c r="R385" i="2"/>
  <c r="S385" i="2" s="1"/>
  <c r="Z385" i="2"/>
  <c r="AA385" i="2" s="1"/>
  <c r="L392" i="2"/>
  <c r="M392" i="2" s="1"/>
  <c r="Z393" i="2"/>
  <c r="AA393" i="2" s="1"/>
  <c r="V394" i="2"/>
  <c r="W394" i="2" s="1"/>
  <c r="P397" i="2"/>
  <c r="Q397" i="2" s="1"/>
  <c r="X399" i="2"/>
  <c r="Y399" i="2" s="1"/>
  <c r="H403" i="2"/>
  <c r="I403" i="2" s="1"/>
  <c r="H425" i="2"/>
  <c r="I425" i="2" s="1"/>
  <c r="U397" i="2"/>
  <c r="U425" i="2"/>
  <c r="L385" i="2"/>
  <c r="M385" i="2" s="1"/>
  <c r="T385" i="2"/>
  <c r="X391" i="2"/>
  <c r="Y391" i="2" s="1"/>
  <c r="P393" i="2"/>
  <c r="Q393" i="2" s="1"/>
  <c r="X397" i="2"/>
  <c r="Y397" i="2" s="1"/>
  <c r="T400" i="2"/>
  <c r="X403" i="2"/>
  <c r="Y403" i="2" s="1"/>
  <c r="N426" i="2"/>
  <c r="O426" i="2" s="1"/>
  <c r="N466" i="2"/>
  <c r="O466" i="2" s="1"/>
  <c r="N389" i="2"/>
  <c r="O389" i="2" s="1"/>
  <c r="K389" i="2" s="1"/>
  <c r="V389" i="2"/>
  <c r="W389" i="2" s="1"/>
  <c r="R390" i="2"/>
  <c r="S390" i="2" s="1"/>
  <c r="Z390" i="2"/>
  <c r="AA390" i="2" s="1"/>
  <c r="Z391" i="2"/>
  <c r="AA391" i="2" s="1"/>
  <c r="P392" i="2"/>
  <c r="Q392" i="2" s="1"/>
  <c r="R393" i="2"/>
  <c r="S393" i="2" s="1"/>
  <c r="H398" i="2"/>
  <c r="I398" i="2" s="1"/>
  <c r="H401" i="2"/>
  <c r="I401" i="2" s="1"/>
  <c r="R407" i="2"/>
  <c r="S407" i="2" s="1"/>
  <c r="S406" i="2" s="1"/>
  <c r="R396" i="2" s="1"/>
  <c r="S396" i="2" s="1"/>
  <c r="S395" i="2" s="1"/>
  <c r="R26" i="2" s="1"/>
  <c r="S26" i="2" s="1"/>
  <c r="X421" i="2"/>
  <c r="Y421" i="2" s="1"/>
  <c r="Z426" i="2"/>
  <c r="AA426" i="2" s="1"/>
  <c r="T379" i="2"/>
  <c r="N385" i="2"/>
  <c r="O385" i="2" s="1"/>
  <c r="V385" i="2"/>
  <c r="W385" i="2" s="1"/>
  <c r="P391" i="2"/>
  <c r="Q391" i="2" s="1"/>
  <c r="H393" i="2"/>
  <c r="I393" i="2" s="1"/>
  <c r="N394" i="2"/>
  <c r="O394" i="2" s="1"/>
  <c r="L398" i="2"/>
  <c r="M398" i="2" s="1"/>
  <c r="P401" i="2"/>
  <c r="Q401" i="2" s="1"/>
  <c r="Z407" i="2"/>
  <c r="AA407" i="2" s="1"/>
  <c r="AA406" i="2" s="1"/>
  <c r="Z396" i="2" s="1"/>
  <c r="AA396" i="2" s="1"/>
  <c r="P422" i="2"/>
  <c r="Q422" i="2" s="1"/>
  <c r="L443" i="2"/>
  <c r="M443" i="2" s="1"/>
  <c r="T390" i="2"/>
  <c r="H391" i="2"/>
  <c r="I391" i="2" s="1"/>
  <c r="R391" i="2"/>
  <c r="S391" i="2" s="1"/>
  <c r="H392" i="2"/>
  <c r="I392" i="2" s="1"/>
  <c r="T393" i="2"/>
  <c r="T398" i="2"/>
  <c r="X401" i="2"/>
  <c r="Y401" i="2" s="1"/>
  <c r="H447" i="2"/>
  <c r="I447" i="2" s="1"/>
  <c r="H385" i="2"/>
  <c r="I385" i="2" s="1"/>
  <c r="P385" i="2"/>
  <c r="Q385" i="2" s="1"/>
  <c r="X385" i="2"/>
  <c r="Y385" i="2" s="1"/>
  <c r="T392" i="2"/>
  <c r="H397" i="2"/>
  <c r="I397" i="2" s="1"/>
  <c r="H399" i="2"/>
  <c r="I399" i="2" s="1"/>
  <c r="L402" i="2"/>
  <c r="M402" i="2" s="1"/>
  <c r="V423" i="2"/>
  <c r="W423" i="2" s="1"/>
  <c r="M167" i="1" l="1"/>
  <c r="N167" i="1" s="1"/>
  <c r="O167" i="1"/>
  <c r="P167" i="1" s="1"/>
  <c r="Q167" i="1" s="1"/>
  <c r="U459" i="2"/>
  <c r="K459" i="2" s="1"/>
  <c r="J459" i="2"/>
  <c r="U518" i="2"/>
  <c r="K518" i="2" s="1"/>
  <c r="J518" i="2"/>
  <c r="W481" i="2"/>
  <c r="U473" i="2"/>
  <c r="K473" i="2" s="1"/>
  <c r="J473" i="2"/>
  <c r="O441" i="2"/>
  <c r="P540" i="2"/>
  <c r="Q540" i="2" s="1"/>
  <c r="P288" i="2"/>
  <c r="Q288" i="2" s="1"/>
  <c r="P260" i="2"/>
  <c r="Q260" i="2" s="1"/>
  <c r="P251" i="2"/>
  <c r="Q251" i="2" s="1"/>
  <c r="P242" i="2"/>
  <c r="Q242" i="2" s="1"/>
  <c r="P535" i="2"/>
  <c r="Q535" i="2" s="1"/>
  <c r="P340" i="2"/>
  <c r="Q340" i="2" s="1"/>
  <c r="P265" i="2"/>
  <c r="Q265" i="2" s="1"/>
  <c r="P275" i="2"/>
  <c r="Q275" i="2" s="1"/>
  <c r="P234" i="2"/>
  <c r="Q234" i="2" s="1"/>
  <c r="P255" i="2"/>
  <c r="Q255" i="2" s="1"/>
  <c r="P160" i="2"/>
  <c r="Q160" i="2" s="1"/>
  <c r="P185" i="2"/>
  <c r="Q185" i="2" s="1"/>
  <c r="P325" i="2"/>
  <c r="Q325" i="2" s="1"/>
  <c r="P246" i="2"/>
  <c r="Q246" i="2" s="1"/>
  <c r="P226" i="2"/>
  <c r="Q226" i="2" s="1"/>
  <c r="P238" i="2"/>
  <c r="Q238" i="2" s="1"/>
  <c r="P193" i="2"/>
  <c r="Q193" i="2" s="1"/>
  <c r="P306" i="2"/>
  <c r="Q306" i="2" s="1"/>
  <c r="P202" i="2"/>
  <c r="Q202" i="2" s="1"/>
  <c r="P169" i="2"/>
  <c r="Q169" i="2" s="1"/>
  <c r="P181" i="2"/>
  <c r="Q181" i="2" s="1"/>
  <c r="P151" i="2"/>
  <c r="Q151" i="2" s="1"/>
  <c r="P316" i="2"/>
  <c r="Q316" i="2" s="1"/>
  <c r="P292" i="2"/>
  <c r="Q292" i="2" s="1"/>
  <c r="P299" i="2"/>
  <c r="Q299" i="2" s="1"/>
  <c r="P207" i="2"/>
  <c r="Q207" i="2" s="1"/>
  <c r="P197" i="2"/>
  <c r="Q197" i="2" s="1"/>
  <c r="P311" i="2"/>
  <c r="Q311" i="2" s="1"/>
  <c r="P280" i="2"/>
  <c r="Q280" i="2" s="1"/>
  <c r="P173" i="2"/>
  <c r="Q173" i="2" s="1"/>
  <c r="P531" i="2"/>
  <c r="Q531" i="2" s="1"/>
  <c r="P321" i="2"/>
  <c r="Q321" i="2" s="1"/>
  <c r="P230" i="2"/>
  <c r="Q230" i="2" s="1"/>
  <c r="P188" i="2"/>
  <c r="Q188" i="2" s="1"/>
  <c r="Q187" i="2" s="1"/>
  <c r="P156" i="2"/>
  <c r="Q156" i="2" s="1"/>
  <c r="P333" i="2"/>
  <c r="Q333" i="2" s="1"/>
  <c r="P329" i="2"/>
  <c r="Q329" i="2" s="1"/>
  <c r="P303" i="2"/>
  <c r="Q303" i="2" s="1"/>
  <c r="P215" i="2"/>
  <c r="Q215" i="2" s="1"/>
  <c r="P270" i="2"/>
  <c r="Q270" i="2" s="1"/>
  <c r="P165" i="2"/>
  <c r="Q165" i="2" s="1"/>
  <c r="P147" i="2"/>
  <c r="Q147" i="2" s="1"/>
  <c r="U488" i="2"/>
  <c r="K488" i="2" s="1"/>
  <c r="J488" i="2"/>
  <c r="Z315" i="2"/>
  <c r="AA315" i="2" s="1"/>
  <c r="Z237" i="2"/>
  <c r="AA237" i="2" s="1"/>
  <c r="Z210" i="2"/>
  <c r="AA210" i="2" s="1"/>
  <c r="Z229" i="2"/>
  <c r="AA229" i="2" s="1"/>
  <c r="Z184" i="2"/>
  <c r="AA184" i="2" s="1"/>
  <c r="Z534" i="2"/>
  <c r="AA534" i="2" s="1"/>
  <c r="Z324" i="2"/>
  <c r="AA324" i="2" s="1"/>
  <c r="Z298" i="2"/>
  <c r="AA298" i="2" s="1"/>
  <c r="Z214" i="2"/>
  <c r="AA214" i="2" s="1"/>
  <c r="Z201" i="2"/>
  <c r="AA201" i="2" s="1"/>
  <c r="Z172" i="2"/>
  <c r="AA172" i="2" s="1"/>
  <c r="Z142" i="2"/>
  <c r="AA142" i="2" s="1"/>
  <c r="Z305" i="2"/>
  <c r="AA305" i="2" s="1"/>
  <c r="Z291" i="2"/>
  <c r="AA291" i="2" s="1"/>
  <c r="Z264" i="2"/>
  <c r="AA264" i="2" s="1"/>
  <c r="Z274" i="2"/>
  <c r="AA274" i="2" s="1"/>
  <c r="Z155" i="2"/>
  <c r="AA155" i="2" s="1"/>
  <c r="Z539" i="2"/>
  <c r="AA539" i="2" s="1"/>
  <c r="Z530" i="2"/>
  <c r="AA530" i="2" s="1"/>
  <c r="Z328" i="2"/>
  <c r="AA328" i="2" s="1"/>
  <c r="Z296" i="2"/>
  <c r="AA296" i="2" s="1"/>
  <c r="Z302" i="2"/>
  <c r="AA302" i="2" s="1"/>
  <c r="Z241" i="2"/>
  <c r="AA241" i="2" s="1"/>
  <c r="Z284" i="2"/>
  <c r="AA284" i="2" s="1"/>
  <c r="AA283" i="2" s="1"/>
  <c r="Z245" i="2"/>
  <c r="AA245" i="2" s="1"/>
  <c r="Z250" i="2"/>
  <c r="AA250" i="2" s="1"/>
  <c r="Z164" i="2"/>
  <c r="AA164" i="2" s="1"/>
  <c r="Z310" i="2"/>
  <c r="AA310" i="2" s="1"/>
  <c r="Z287" i="2"/>
  <c r="AA287" i="2" s="1"/>
  <c r="Z233" i="2"/>
  <c r="AA233" i="2" s="1"/>
  <c r="Z196" i="2"/>
  <c r="AA196" i="2" s="1"/>
  <c r="Z145" i="2"/>
  <c r="AA145" i="2" s="1"/>
  <c r="Z338" i="2"/>
  <c r="AA338" i="2" s="1"/>
  <c r="Z341" i="2"/>
  <c r="AA341" i="2" s="1"/>
  <c r="Z320" i="2"/>
  <c r="AA320" i="2" s="1"/>
  <c r="Z259" i="2"/>
  <c r="AA259" i="2" s="1"/>
  <c r="Z269" i="2"/>
  <c r="AA269" i="2" s="1"/>
  <c r="Z279" i="2"/>
  <c r="AA279" i="2" s="1"/>
  <c r="Z206" i="2"/>
  <c r="AA206" i="2" s="1"/>
  <c r="Z168" i="2"/>
  <c r="AA168" i="2" s="1"/>
  <c r="Z332" i="2"/>
  <c r="AA332" i="2" s="1"/>
  <c r="Z254" i="2"/>
  <c r="AA254" i="2" s="1"/>
  <c r="Z225" i="2"/>
  <c r="AA225" i="2" s="1"/>
  <c r="Z192" i="2"/>
  <c r="AA192" i="2" s="1"/>
  <c r="Z176" i="2"/>
  <c r="AA176" i="2" s="1"/>
  <c r="Y503" i="2"/>
  <c r="AA516" i="2"/>
  <c r="Z505" i="2" s="1"/>
  <c r="AA505" i="2" s="1"/>
  <c r="U523" i="2"/>
  <c r="K523" i="2" s="1"/>
  <c r="J523" i="2"/>
  <c r="J561" i="2"/>
  <c r="U561" i="2"/>
  <c r="U559" i="2"/>
  <c r="K559" i="2" s="1"/>
  <c r="J559" i="2"/>
  <c r="H356" i="2"/>
  <c r="I356" i="2" s="1"/>
  <c r="H344" i="2"/>
  <c r="I344" i="2" s="1"/>
  <c r="H347" i="2"/>
  <c r="I347" i="2" s="1"/>
  <c r="I542" i="2"/>
  <c r="J389" i="2"/>
  <c r="X44" i="2"/>
  <c r="Y44" i="2" s="1"/>
  <c r="H36" i="2"/>
  <c r="I36" i="2" s="1"/>
  <c r="I34" i="2" s="1"/>
  <c r="H32" i="1" s="1"/>
  <c r="Z97" i="2"/>
  <c r="AA97" i="2" s="1"/>
  <c r="H87" i="2"/>
  <c r="I87" i="2" s="1"/>
  <c r="P100" i="2"/>
  <c r="Q100" i="2" s="1"/>
  <c r="L133" i="2"/>
  <c r="M133" i="2" s="1"/>
  <c r="Z100" i="2"/>
  <c r="AA100" i="2" s="1"/>
  <c r="L106" i="2"/>
  <c r="M106" i="2" s="1"/>
  <c r="Z148" i="2"/>
  <c r="AA148" i="2" s="1"/>
  <c r="U407" i="2"/>
  <c r="J407" i="2"/>
  <c r="U423" i="2"/>
  <c r="K423" i="2" s="1"/>
  <c r="J423" i="2"/>
  <c r="U447" i="2"/>
  <c r="K447" i="2" s="1"/>
  <c r="J447" i="2"/>
  <c r="I408" i="2"/>
  <c r="J460" i="2"/>
  <c r="U460" i="2"/>
  <c r="K460" i="2" s="1"/>
  <c r="U434" i="2"/>
  <c r="K434" i="2" s="1"/>
  <c r="J434" i="2"/>
  <c r="U499" i="2"/>
  <c r="K499" i="2" s="1"/>
  <c r="J499" i="2"/>
  <c r="H377" i="2"/>
  <c r="I377" i="2" s="1"/>
  <c r="I376" i="2" s="1"/>
  <c r="H168" i="1" s="1"/>
  <c r="H372" i="2"/>
  <c r="I372" i="2" s="1"/>
  <c r="H368" i="2"/>
  <c r="I368" i="2" s="1"/>
  <c r="I367" i="2" s="1"/>
  <c r="H164" i="1" s="1"/>
  <c r="H62" i="2"/>
  <c r="I62" i="2" s="1"/>
  <c r="H365" i="2"/>
  <c r="I365" i="2" s="1"/>
  <c r="AA430" i="2"/>
  <c r="Q441" i="2"/>
  <c r="J385" i="2"/>
  <c r="U385" i="2"/>
  <c r="K385" i="2" s="1"/>
  <c r="O408" i="2"/>
  <c r="J456" i="2"/>
  <c r="U456" i="2"/>
  <c r="K456" i="2" s="1"/>
  <c r="W395" i="2"/>
  <c r="V26" i="2" s="1"/>
  <c r="W26" i="2" s="1"/>
  <c r="J429" i="2"/>
  <c r="U429" i="2"/>
  <c r="U416" i="2"/>
  <c r="K416" i="2" s="1"/>
  <c r="J416" i="2"/>
  <c r="I395" i="2"/>
  <c r="H26" i="2" s="1"/>
  <c r="I26" i="2" s="1"/>
  <c r="Q408" i="2"/>
  <c r="U445" i="2"/>
  <c r="K445" i="2" s="1"/>
  <c r="J445" i="2"/>
  <c r="Q419" i="2"/>
  <c r="Q430" i="2"/>
  <c r="U449" i="2"/>
  <c r="K449" i="2" s="1"/>
  <c r="J449" i="2"/>
  <c r="U443" i="2"/>
  <c r="K443" i="2" s="1"/>
  <c r="J443" i="2"/>
  <c r="Y441" i="2"/>
  <c r="U477" i="2"/>
  <c r="J477" i="2"/>
  <c r="U498" i="2"/>
  <c r="K498" i="2" s="1"/>
  <c r="J498" i="2"/>
  <c r="W467" i="2"/>
  <c r="W441" i="2"/>
  <c r="J485" i="2"/>
  <c r="U485" i="2"/>
  <c r="K485" i="2" s="1"/>
  <c r="J475" i="2"/>
  <c r="U475" i="2"/>
  <c r="K475" i="2" s="1"/>
  <c r="O507" i="2"/>
  <c r="N504" i="2" s="1"/>
  <c r="O504" i="2" s="1"/>
  <c r="U495" i="2"/>
  <c r="K495" i="2" s="1"/>
  <c r="J495" i="2"/>
  <c r="U500" i="2"/>
  <c r="K500" i="2" s="1"/>
  <c r="J500" i="2"/>
  <c r="U510" i="2"/>
  <c r="K510" i="2" s="1"/>
  <c r="J510" i="2"/>
  <c r="U506" i="2"/>
  <c r="K506" i="2" s="1"/>
  <c r="J506" i="2"/>
  <c r="J563" i="2"/>
  <c r="U563" i="2"/>
  <c r="U553" i="2"/>
  <c r="K553" i="2" s="1"/>
  <c r="J553" i="2"/>
  <c r="O551" i="2"/>
  <c r="U541" i="2"/>
  <c r="K541" i="2" s="1"/>
  <c r="J541" i="2"/>
  <c r="Q551" i="2"/>
  <c r="U537" i="2"/>
  <c r="K537" i="2" s="1"/>
  <c r="J537" i="2"/>
  <c r="Q542" i="2"/>
  <c r="U556" i="2"/>
  <c r="K556" i="2" s="1"/>
  <c r="J556" i="2"/>
  <c r="J546" i="2"/>
  <c r="U546" i="2"/>
  <c r="K546" i="2" s="1"/>
  <c r="H50" i="2"/>
  <c r="I50" i="2" s="1"/>
  <c r="Z106" i="2"/>
  <c r="AA106" i="2" s="1"/>
  <c r="N139" i="2"/>
  <c r="O139" i="2" s="1"/>
  <c r="L87" i="2"/>
  <c r="M87" i="2" s="1"/>
  <c r="L100" i="2"/>
  <c r="M100" i="2" s="1"/>
  <c r="H110" i="2"/>
  <c r="I110" i="2" s="1"/>
  <c r="P177" i="2"/>
  <c r="Q177" i="2" s="1"/>
  <c r="U410" i="2"/>
  <c r="K410" i="2" s="1"/>
  <c r="J410" i="2"/>
  <c r="J433" i="2"/>
  <c r="U433" i="2"/>
  <c r="K433" i="2" s="1"/>
  <c r="J471" i="2"/>
  <c r="U471" i="2"/>
  <c r="K471" i="2" s="1"/>
  <c r="J487" i="2"/>
  <c r="U487" i="2"/>
  <c r="K487" i="2" s="1"/>
  <c r="P110" i="2"/>
  <c r="Q110" i="2" s="1"/>
  <c r="P116" i="2"/>
  <c r="Q116" i="2" s="1"/>
  <c r="P381" i="2"/>
  <c r="Q381" i="2" s="1"/>
  <c r="S441" i="2"/>
  <c r="J489" i="2"/>
  <c r="U489" i="2"/>
  <c r="K489" i="2" s="1"/>
  <c r="M441" i="2"/>
  <c r="U470" i="2"/>
  <c r="K470" i="2" s="1"/>
  <c r="J470" i="2"/>
  <c r="M452" i="2"/>
  <c r="L74" i="2" s="1"/>
  <c r="M74" i="2" s="1"/>
  <c r="U494" i="2"/>
  <c r="K494" i="2" s="1"/>
  <c r="J494" i="2"/>
  <c r="U472" i="2"/>
  <c r="K472" i="2" s="1"/>
  <c r="J472" i="2"/>
  <c r="Y492" i="2"/>
  <c r="O492" i="2"/>
  <c r="J511" i="2"/>
  <c r="U511" i="2"/>
  <c r="K511" i="2" s="1"/>
  <c r="W551" i="2"/>
  <c r="U547" i="2"/>
  <c r="K547" i="2" s="1"/>
  <c r="J547" i="2"/>
  <c r="X356" i="2"/>
  <c r="Y356" i="2" s="1"/>
  <c r="X347" i="2"/>
  <c r="Y347" i="2" s="1"/>
  <c r="X344" i="2"/>
  <c r="Y344" i="2" s="1"/>
  <c r="Y542" i="2"/>
  <c r="S551" i="2"/>
  <c r="M45" i="1"/>
  <c r="N45" i="1" s="1"/>
  <c r="O45" i="1"/>
  <c r="P45" i="1" s="1"/>
  <c r="Q45" i="1" s="1"/>
  <c r="X36" i="2"/>
  <c r="Y36" i="2" s="1"/>
  <c r="Y34" i="2" s="1"/>
  <c r="P211" i="2"/>
  <c r="Q211" i="2" s="1"/>
  <c r="H72" i="2"/>
  <c r="I72" i="2" s="1"/>
  <c r="L116" i="2"/>
  <c r="M116" i="2" s="1"/>
  <c r="H133" i="2"/>
  <c r="I133" i="2" s="1"/>
  <c r="U401" i="2"/>
  <c r="K401" i="2" s="1"/>
  <c r="J401" i="2"/>
  <c r="U446" i="2"/>
  <c r="K446" i="2" s="1"/>
  <c r="J446" i="2"/>
  <c r="U422" i="2"/>
  <c r="K422" i="2" s="1"/>
  <c r="J422" i="2"/>
  <c r="O419" i="2"/>
  <c r="U432" i="2"/>
  <c r="K432" i="2" s="1"/>
  <c r="J432" i="2"/>
  <c r="O430" i="2"/>
  <c r="J458" i="2"/>
  <c r="U458" i="2"/>
  <c r="K458" i="2" s="1"/>
  <c r="W452" i="2"/>
  <c r="V74" i="2" s="1"/>
  <c r="W74" i="2" s="1"/>
  <c r="AA441" i="2"/>
  <c r="N539" i="2"/>
  <c r="O539" i="2" s="1"/>
  <c r="N287" i="2"/>
  <c r="O287" i="2" s="1"/>
  <c r="N332" i="2"/>
  <c r="O332" i="2" s="1"/>
  <c r="N324" i="2"/>
  <c r="O324" i="2" s="1"/>
  <c r="N305" i="2"/>
  <c r="O305" i="2" s="1"/>
  <c r="N233" i="2"/>
  <c r="O233" i="2" s="1"/>
  <c r="N245" i="2"/>
  <c r="O245" i="2" s="1"/>
  <c r="N315" i="2"/>
  <c r="O315" i="2" s="1"/>
  <c r="N338" i="2"/>
  <c r="O338" i="2" s="1"/>
  <c r="N176" i="2"/>
  <c r="O176" i="2" s="1"/>
  <c r="N341" i="2"/>
  <c r="O341" i="2" s="1"/>
  <c r="N168" i="2"/>
  <c r="O168" i="2" s="1"/>
  <c r="N159" i="2"/>
  <c r="O159" i="2" s="1"/>
  <c r="N320" i="2"/>
  <c r="O320" i="2" s="1"/>
  <c r="N291" i="2"/>
  <c r="O291" i="2" s="1"/>
  <c r="N259" i="2"/>
  <c r="O259" i="2" s="1"/>
  <c r="N254" i="2"/>
  <c r="O254" i="2" s="1"/>
  <c r="N180" i="2"/>
  <c r="O180" i="2" s="1"/>
  <c r="N148" i="2"/>
  <c r="O148" i="2" s="1"/>
  <c r="N328" i="2"/>
  <c r="O328" i="2" s="1"/>
  <c r="N296" i="2"/>
  <c r="O296" i="2" s="1"/>
  <c r="N284" i="2"/>
  <c r="O284" i="2" s="1"/>
  <c r="O283" i="2" s="1"/>
  <c r="N237" i="2"/>
  <c r="O237" i="2" s="1"/>
  <c r="N210" i="2"/>
  <c r="O210" i="2" s="1"/>
  <c r="N534" i="2"/>
  <c r="O534" i="2" s="1"/>
  <c r="N310" i="2"/>
  <c r="O310" i="2" s="1"/>
  <c r="N225" i="2"/>
  <c r="O225" i="2" s="1"/>
  <c r="N229" i="2"/>
  <c r="O229" i="2" s="1"/>
  <c r="N298" i="2"/>
  <c r="O298" i="2" s="1"/>
  <c r="N274" i="2"/>
  <c r="O274" i="2" s="1"/>
  <c r="N172" i="2"/>
  <c r="O172" i="2" s="1"/>
  <c r="N142" i="2"/>
  <c r="O142" i="2" s="1"/>
  <c r="N206" i="2"/>
  <c r="O206" i="2" s="1"/>
  <c r="N214" i="2"/>
  <c r="O214" i="2" s="1"/>
  <c r="N269" i="2"/>
  <c r="O269" i="2" s="1"/>
  <c r="N201" i="2"/>
  <c r="O201" i="2" s="1"/>
  <c r="N155" i="2"/>
  <c r="O155" i="2" s="1"/>
  <c r="N184" i="2"/>
  <c r="O184" i="2" s="1"/>
  <c r="N530" i="2"/>
  <c r="O530" i="2" s="1"/>
  <c r="N279" i="2"/>
  <c r="O279" i="2" s="1"/>
  <c r="N302" i="2"/>
  <c r="O302" i="2" s="1"/>
  <c r="N250" i="2"/>
  <c r="O250" i="2" s="1"/>
  <c r="N241" i="2"/>
  <c r="O241" i="2" s="1"/>
  <c r="N264" i="2"/>
  <c r="O264" i="2" s="1"/>
  <c r="N192" i="2"/>
  <c r="O192" i="2" s="1"/>
  <c r="U457" i="2"/>
  <c r="K457" i="2" s="1"/>
  <c r="J457" i="2"/>
  <c r="J451" i="2"/>
  <c r="U451" i="2"/>
  <c r="J483" i="2"/>
  <c r="U483" i="2"/>
  <c r="K483" i="2" s="1"/>
  <c r="J462" i="2"/>
  <c r="U462" i="2"/>
  <c r="U520" i="2"/>
  <c r="K520" i="2" s="1"/>
  <c r="J520" i="2"/>
  <c r="U486" i="2"/>
  <c r="K486" i="2" s="1"/>
  <c r="J486" i="2"/>
  <c r="S492" i="2"/>
  <c r="U514" i="2"/>
  <c r="K514" i="2" s="1"/>
  <c r="J514" i="2"/>
  <c r="U521" i="2"/>
  <c r="K521" i="2" s="1"/>
  <c r="J521" i="2"/>
  <c r="W492" i="2"/>
  <c r="AA507" i="2"/>
  <c r="Z504" i="2" s="1"/>
  <c r="AA504" i="2" s="1"/>
  <c r="AA503" i="2" s="1"/>
  <c r="U557" i="2"/>
  <c r="K557" i="2" s="1"/>
  <c r="J557" i="2"/>
  <c r="M516" i="2"/>
  <c r="L505" i="2" s="1"/>
  <c r="M505" i="2" s="1"/>
  <c r="O542" i="2"/>
  <c r="O516" i="2"/>
  <c r="N505" i="2" s="1"/>
  <c r="O505" i="2" s="1"/>
  <c r="AA551" i="2"/>
  <c r="J550" i="2"/>
  <c r="U550" i="2"/>
  <c r="K550" i="2" s="1"/>
  <c r="O50" i="1"/>
  <c r="P50" i="1" s="1"/>
  <c r="Q50" i="1" s="1"/>
  <c r="M50" i="1"/>
  <c r="N50" i="1" s="1"/>
  <c r="L92" i="2"/>
  <c r="M92" i="2" s="1"/>
  <c r="H106" i="2"/>
  <c r="I106" i="2" s="1"/>
  <c r="Z139" i="2"/>
  <c r="AA139" i="2" s="1"/>
  <c r="L110" i="2"/>
  <c r="M110" i="2" s="1"/>
  <c r="Z133" i="2"/>
  <c r="AA133" i="2" s="1"/>
  <c r="Z92" i="2"/>
  <c r="AA92" i="2" s="1"/>
  <c r="Z159" i="2"/>
  <c r="AA159" i="2" s="1"/>
  <c r="U390" i="2"/>
  <c r="K390" i="2" s="1"/>
  <c r="J390" i="2"/>
  <c r="J411" i="2"/>
  <c r="U411" i="2"/>
  <c r="K411" i="2" s="1"/>
  <c r="U424" i="2"/>
  <c r="K424" i="2" s="1"/>
  <c r="J424" i="2"/>
  <c r="J425" i="2"/>
  <c r="J394" i="2"/>
  <c r="U394" i="2"/>
  <c r="K394" i="2" s="1"/>
  <c r="Y395" i="2"/>
  <c r="X26" i="2" s="1"/>
  <c r="Y26" i="2" s="1"/>
  <c r="J454" i="2"/>
  <c r="U454" i="2"/>
  <c r="K454" i="2" s="1"/>
  <c r="K425" i="2"/>
  <c r="S386" i="2"/>
  <c r="J415" i="2"/>
  <c r="U415" i="2"/>
  <c r="K415" i="2" s="1"/>
  <c r="U414" i="2"/>
  <c r="K414" i="2" s="1"/>
  <c r="J414" i="2"/>
  <c r="O391" i="2"/>
  <c r="K391" i="2" s="1"/>
  <c r="J391" i="2"/>
  <c r="I386" i="2"/>
  <c r="W419" i="2"/>
  <c r="W430" i="2"/>
  <c r="U448" i="2"/>
  <c r="K448" i="2" s="1"/>
  <c r="J448" i="2"/>
  <c r="M408" i="2"/>
  <c r="J437" i="2"/>
  <c r="U437" i="2"/>
  <c r="K437" i="2" s="1"/>
  <c r="U465" i="2"/>
  <c r="K465" i="2" s="1"/>
  <c r="J465" i="2"/>
  <c r="I452" i="2"/>
  <c r="H74" i="2" s="1"/>
  <c r="I74" i="2" s="1"/>
  <c r="S452" i="2"/>
  <c r="R74" i="2" s="1"/>
  <c r="S74" i="2" s="1"/>
  <c r="I481" i="2"/>
  <c r="U522" i="2"/>
  <c r="K522" i="2" s="1"/>
  <c r="J522" i="2"/>
  <c r="I492" i="2"/>
  <c r="AA492" i="2"/>
  <c r="M542" i="2"/>
  <c r="J515" i="2"/>
  <c r="U515" i="2"/>
  <c r="K515" i="2" s="1"/>
  <c r="U528" i="2"/>
  <c r="J528" i="2"/>
  <c r="W542" i="2"/>
  <c r="W516" i="2"/>
  <c r="V505" i="2" s="1"/>
  <c r="W505" i="2" s="1"/>
  <c r="U554" i="2"/>
  <c r="K554" i="2" s="1"/>
  <c r="J554" i="2"/>
  <c r="I516" i="2"/>
  <c r="H505" i="2" s="1"/>
  <c r="I505" i="2" s="1"/>
  <c r="J544" i="2"/>
  <c r="U544" i="2"/>
  <c r="K544" i="2" s="1"/>
  <c r="S542" i="2"/>
  <c r="O82" i="2"/>
  <c r="K83" i="2"/>
  <c r="K82" i="2" s="1"/>
  <c r="I46" i="1" s="1"/>
  <c r="Z116" i="2"/>
  <c r="AA116" i="2" s="1"/>
  <c r="X72" i="2"/>
  <c r="Y72" i="2" s="1"/>
  <c r="L97" i="2"/>
  <c r="M97" i="2" s="1"/>
  <c r="H116" i="2"/>
  <c r="I116" i="2" s="1"/>
  <c r="W386" i="2"/>
  <c r="J398" i="2"/>
  <c r="U398" i="2"/>
  <c r="K398" i="2" s="1"/>
  <c r="Q386" i="2"/>
  <c r="J418" i="2"/>
  <c r="U418" i="2"/>
  <c r="J469" i="2"/>
  <c r="U469" i="2"/>
  <c r="K469" i="2" s="1"/>
  <c r="Q452" i="2"/>
  <c r="P74" i="2" s="1"/>
  <c r="Q74" i="2" s="1"/>
  <c r="AA452" i="2"/>
  <c r="Z74" i="2" s="1"/>
  <c r="AA74" i="2" s="1"/>
  <c r="Y467" i="2"/>
  <c r="Q481" i="2"/>
  <c r="M481" i="2"/>
  <c r="M551" i="2"/>
  <c r="J509" i="2"/>
  <c r="U509" i="2"/>
  <c r="K509" i="2" s="1"/>
  <c r="W507" i="2"/>
  <c r="V504" i="2" s="1"/>
  <c r="W504" i="2" s="1"/>
  <c r="W503" i="2" s="1"/>
  <c r="U532" i="2"/>
  <c r="K532" i="2" s="1"/>
  <c r="J532" i="2"/>
  <c r="U545" i="2"/>
  <c r="K545" i="2" s="1"/>
  <c r="J545" i="2"/>
  <c r="J526" i="2"/>
  <c r="U526" i="2"/>
  <c r="Q516" i="2"/>
  <c r="P505" i="2" s="1"/>
  <c r="Q505" i="2" s="1"/>
  <c r="AA542" i="2"/>
  <c r="Z87" i="2"/>
  <c r="AA87" i="2" s="1"/>
  <c r="Z110" i="2"/>
  <c r="AA110" i="2" s="1"/>
  <c r="Z150" i="2"/>
  <c r="AA150" i="2" s="1"/>
  <c r="Z180" i="2"/>
  <c r="AA180" i="2" s="1"/>
  <c r="M419" i="2"/>
  <c r="Q395" i="2"/>
  <c r="P26" i="2" s="1"/>
  <c r="Q26" i="2" s="1"/>
  <c r="R372" i="2"/>
  <c r="S372" i="2" s="1"/>
  <c r="R368" i="2"/>
  <c r="S368" i="2" s="1"/>
  <c r="S367" i="2" s="1"/>
  <c r="R377" i="2"/>
  <c r="S377" i="2" s="1"/>
  <c r="S376" i="2" s="1"/>
  <c r="R365" i="2"/>
  <c r="S365" i="2" s="1"/>
  <c r="AA395" i="2"/>
  <c r="Z26" i="2" s="1"/>
  <c r="AA26" i="2" s="1"/>
  <c r="U379" i="2"/>
  <c r="K379" i="2" s="1"/>
  <c r="J379" i="2"/>
  <c r="J400" i="2"/>
  <c r="U400" i="2"/>
  <c r="K400" i="2" s="1"/>
  <c r="J397" i="2"/>
  <c r="W408" i="2"/>
  <c r="K397" i="2"/>
  <c r="M386" i="2"/>
  <c r="Y386" i="2"/>
  <c r="U440" i="2"/>
  <c r="J440" i="2"/>
  <c r="S408" i="2"/>
  <c r="S419" i="2"/>
  <c r="O467" i="2"/>
  <c r="Y452" i="2"/>
  <c r="X74" i="2" s="1"/>
  <c r="Y74" i="2" s="1"/>
  <c r="S467" i="2"/>
  <c r="U455" i="2"/>
  <c r="K455" i="2" s="1"/>
  <c r="J455" i="2"/>
  <c r="U466" i="2"/>
  <c r="K466" i="2" s="1"/>
  <c r="J466" i="2"/>
  <c r="Y481" i="2"/>
  <c r="U484" i="2"/>
  <c r="K484" i="2" s="1"/>
  <c r="J484" i="2"/>
  <c r="M507" i="2"/>
  <c r="L504" i="2" s="1"/>
  <c r="M504" i="2" s="1"/>
  <c r="M503" i="2" s="1"/>
  <c r="J480" i="2"/>
  <c r="U480" i="2"/>
  <c r="K480" i="2" s="1"/>
  <c r="U497" i="2"/>
  <c r="K497" i="2" s="1"/>
  <c r="J497" i="2"/>
  <c r="J491" i="2"/>
  <c r="U491" i="2"/>
  <c r="S516" i="2"/>
  <c r="R505" i="2" s="1"/>
  <c r="S505" i="2" s="1"/>
  <c r="U512" i="2"/>
  <c r="K512" i="2" s="1"/>
  <c r="J512" i="2"/>
  <c r="M492" i="2"/>
  <c r="I507" i="2"/>
  <c r="H504" i="2" s="1"/>
  <c r="I504" i="2" s="1"/>
  <c r="U519" i="2"/>
  <c r="K519" i="2" s="1"/>
  <c r="J519" i="2"/>
  <c r="J536" i="2"/>
  <c r="U536" i="2"/>
  <c r="K536" i="2" s="1"/>
  <c r="U555" i="2"/>
  <c r="K555" i="2" s="1"/>
  <c r="J555" i="2"/>
  <c r="U558" i="2"/>
  <c r="K558" i="2" s="1"/>
  <c r="J558" i="2"/>
  <c r="Y516" i="2"/>
  <c r="X505" i="2" s="1"/>
  <c r="Y505" i="2" s="1"/>
  <c r="J548" i="2"/>
  <c r="U548" i="2"/>
  <c r="K548" i="2" s="1"/>
  <c r="K402" i="2"/>
  <c r="K79" i="2"/>
  <c r="K78" i="2" s="1"/>
  <c r="I44" i="1" s="1"/>
  <c r="U78" i="2"/>
  <c r="K70" i="2"/>
  <c r="P106" i="2"/>
  <c r="Q106" i="2" s="1"/>
  <c r="N164" i="2"/>
  <c r="O164" i="2" s="1"/>
  <c r="H92" i="2"/>
  <c r="I92" i="2" s="1"/>
  <c r="H97" i="2"/>
  <c r="I97" i="2" s="1"/>
  <c r="Y408" i="2"/>
  <c r="U438" i="2"/>
  <c r="K438" i="2" s="1"/>
  <c r="J438" i="2"/>
  <c r="Z25" i="2"/>
  <c r="AA25" i="2" s="1"/>
  <c r="Z67" i="2"/>
  <c r="AA67" i="2" s="1"/>
  <c r="U399" i="2"/>
  <c r="K399" i="2" s="1"/>
  <c r="J399" i="2"/>
  <c r="U421" i="2"/>
  <c r="K421" i="2" s="1"/>
  <c r="J421" i="2"/>
  <c r="M430" i="2"/>
  <c r="U436" i="2"/>
  <c r="K436" i="2" s="1"/>
  <c r="J436" i="2"/>
  <c r="U393" i="2"/>
  <c r="K393" i="2" s="1"/>
  <c r="J393" i="2"/>
  <c r="J392" i="2"/>
  <c r="U392" i="2"/>
  <c r="K392" i="2" s="1"/>
  <c r="J413" i="2"/>
  <c r="U413" i="2"/>
  <c r="K413" i="2" s="1"/>
  <c r="U427" i="2"/>
  <c r="K427" i="2" s="1"/>
  <c r="J427" i="2"/>
  <c r="M395" i="2"/>
  <c r="L26" i="2" s="1"/>
  <c r="M26" i="2" s="1"/>
  <c r="U405" i="2"/>
  <c r="J405" i="2"/>
  <c r="J444" i="2"/>
  <c r="U444" i="2"/>
  <c r="K444" i="2" s="1"/>
  <c r="U403" i="2"/>
  <c r="K403" i="2" s="1"/>
  <c r="J403" i="2"/>
  <c r="U426" i="2"/>
  <c r="K426" i="2" s="1"/>
  <c r="J426" i="2"/>
  <c r="O386" i="2"/>
  <c r="U412" i="2"/>
  <c r="K412" i="2" s="1"/>
  <c r="J412" i="2"/>
  <c r="AA408" i="2"/>
  <c r="AA419" i="2"/>
  <c r="J435" i="2"/>
  <c r="U435" i="2"/>
  <c r="K435" i="2" s="1"/>
  <c r="I441" i="2"/>
  <c r="Y430" i="2"/>
  <c r="U496" i="2"/>
  <c r="K496" i="2" s="1"/>
  <c r="J496" i="2"/>
  <c r="S481" i="2"/>
  <c r="U524" i="2"/>
  <c r="K524" i="2" s="1"/>
  <c r="J524" i="2"/>
  <c r="J474" i="2"/>
  <c r="U474" i="2"/>
  <c r="K474" i="2" s="1"/>
  <c r="Q507" i="2"/>
  <c r="P504" i="2" s="1"/>
  <c r="Q504" i="2" s="1"/>
  <c r="Q503" i="2" s="1"/>
  <c r="J502" i="2"/>
  <c r="U502" i="2"/>
  <c r="S507" i="2"/>
  <c r="R504" i="2" s="1"/>
  <c r="S504" i="2" s="1"/>
  <c r="J513" i="2"/>
  <c r="U513" i="2"/>
  <c r="K513" i="2" s="1"/>
  <c r="U549" i="2"/>
  <c r="K549" i="2" s="1"/>
  <c r="J549" i="2"/>
  <c r="J402" i="2"/>
  <c r="H100" i="2"/>
  <c r="I100" i="2" s="1"/>
  <c r="P92" i="2"/>
  <c r="Q92" i="2" s="1"/>
  <c r="P133" i="2"/>
  <c r="Q133" i="2" s="1"/>
  <c r="P97" i="2"/>
  <c r="Q97" i="2" s="1"/>
  <c r="N196" i="2"/>
  <c r="O196" i="2" s="1"/>
  <c r="N150" i="2"/>
  <c r="O150" i="2" s="1"/>
  <c r="O21" i="1"/>
  <c r="P21" i="1" s="1"/>
  <c r="Q21" i="1" s="1"/>
  <c r="M21" i="1"/>
  <c r="N21" i="1" s="1"/>
  <c r="N20" i="1" s="1"/>
  <c r="O36" i="1"/>
  <c r="P36" i="1" s="1"/>
  <c r="Q36" i="1" s="1"/>
  <c r="O22" i="1"/>
  <c r="P22" i="1" s="1"/>
  <c r="Q22" i="1" s="1"/>
  <c r="K23" i="2"/>
  <c r="U417" i="2" l="1"/>
  <c r="T409" i="2" s="1"/>
  <c r="K418" i="2"/>
  <c r="K417" i="2" s="1"/>
  <c r="N44" i="2"/>
  <c r="O44" i="2" s="1"/>
  <c r="N72" i="2"/>
  <c r="O72" i="2" s="1"/>
  <c r="N36" i="2"/>
  <c r="O36" i="2" s="1"/>
  <c r="O34" i="2" s="1"/>
  <c r="N50" i="2"/>
  <c r="O50" i="2" s="1"/>
  <c r="S503" i="2"/>
  <c r="R332" i="2"/>
  <c r="S332" i="2" s="1"/>
  <c r="R338" i="2"/>
  <c r="S338" i="2" s="1"/>
  <c r="R254" i="2"/>
  <c r="S254" i="2" s="1"/>
  <c r="R225" i="2"/>
  <c r="S225" i="2" s="1"/>
  <c r="R192" i="2"/>
  <c r="S192" i="2" s="1"/>
  <c r="R233" i="2"/>
  <c r="S233" i="2" s="1"/>
  <c r="R341" i="2"/>
  <c r="S341" i="2" s="1"/>
  <c r="R315" i="2"/>
  <c r="S315" i="2" s="1"/>
  <c r="R237" i="2"/>
  <c r="S237" i="2" s="1"/>
  <c r="R210" i="2"/>
  <c r="S210" i="2" s="1"/>
  <c r="R229" i="2"/>
  <c r="S229" i="2" s="1"/>
  <c r="R184" i="2"/>
  <c r="S184" i="2" s="1"/>
  <c r="R534" i="2"/>
  <c r="S534" i="2" s="1"/>
  <c r="R530" i="2"/>
  <c r="S530" i="2" s="1"/>
  <c r="R324" i="2"/>
  <c r="S324" i="2" s="1"/>
  <c r="R298" i="2"/>
  <c r="S298" i="2" s="1"/>
  <c r="R214" i="2"/>
  <c r="S214" i="2" s="1"/>
  <c r="R201" i="2"/>
  <c r="S201" i="2" s="1"/>
  <c r="R172" i="2"/>
  <c r="S172" i="2" s="1"/>
  <c r="R142" i="2"/>
  <c r="S142" i="2" s="1"/>
  <c r="R305" i="2"/>
  <c r="S305" i="2" s="1"/>
  <c r="R264" i="2"/>
  <c r="S264" i="2" s="1"/>
  <c r="R155" i="2"/>
  <c r="S155" i="2" s="1"/>
  <c r="R539" i="2"/>
  <c r="S539" i="2" s="1"/>
  <c r="R328" i="2"/>
  <c r="S328" i="2" s="1"/>
  <c r="R296" i="2"/>
  <c r="S296" i="2" s="1"/>
  <c r="R302" i="2"/>
  <c r="S302" i="2" s="1"/>
  <c r="R241" i="2"/>
  <c r="S241" i="2" s="1"/>
  <c r="R245" i="2"/>
  <c r="S245" i="2" s="1"/>
  <c r="R164" i="2"/>
  <c r="S164" i="2" s="1"/>
  <c r="R310" i="2"/>
  <c r="S310" i="2" s="1"/>
  <c r="R287" i="2"/>
  <c r="S287" i="2" s="1"/>
  <c r="R206" i="2"/>
  <c r="S206" i="2" s="1"/>
  <c r="R196" i="2"/>
  <c r="S196" i="2" s="1"/>
  <c r="R320" i="2"/>
  <c r="S320" i="2" s="1"/>
  <c r="R259" i="2"/>
  <c r="S259" i="2" s="1"/>
  <c r="R291" i="2"/>
  <c r="S291" i="2" s="1"/>
  <c r="R250" i="2"/>
  <c r="S250" i="2" s="1"/>
  <c r="R139" i="2"/>
  <c r="S139" i="2" s="1"/>
  <c r="R279" i="2"/>
  <c r="S279" i="2" s="1"/>
  <c r="R274" i="2"/>
  <c r="S274" i="2" s="1"/>
  <c r="R284" i="2"/>
  <c r="S284" i="2" s="1"/>
  <c r="S283" i="2" s="1"/>
  <c r="R168" i="2"/>
  <c r="S168" i="2" s="1"/>
  <c r="R145" i="2"/>
  <c r="S145" i="2" s="1"/>
  <c r="R269" i="2"/>
  <c r="S269" i="2" s="1"/>
  <c r="R176" i="2"/>
  <c r="S176" i="2" s="1"/>
  <c r="R148" i="2"/>
  <c r="S148" i="2" s="1"/>
  <c r="R150" i="2"/>
  <c r="S150" i="2" s="1"/>
  <c r="R159" i="2"/>
  <c r="S159" i="2" s="1"/>
  <c r="R180" i="2"/>
  <c r="S180" i="2" s="1"/>
  <c r="Z28" i="2"/>
  <c r="AA28" i="2" s="1"/>
  <c r="AA27" i="2" s="1"/>
  <c r="Z31" i="2"/>
  <c r="AA31" i="2" s="1"/>
  <c r="AA30" i="2" s="1"/>
  <c r="Z105" i="2"/>
  <c r="AA105" i="2" s="1"/>
  <c r="AA104" i="2" s="1"/>
  <c r="Z479" i="2"/>
  <c r="AA479" i="2" s="1"/>
  <c r="AA478" i="2" s="1"/>
  <c r="Z101" i="2" s="1"/>
  <c r="AA101" i="2" s="1"/>
  <c r="Z371" i="2"/>
  <c r="AA371" i="2" s="1"/>
  <c r="Z335" i="2"/>
  <c r="AA335" i="2" s="1"/>
  <c r="AA334" i="2" s="1"/>
  <c r="Z364" i="2"/>
  <c r="AA364" i="2" s="1"/>
  <c r="Z337" i="2"/>
  <c r="AA337" i="2" s="1"/>
  <c r="AA336" i="2" s="1"/>
  <c r="Z138" i="2"/>
  <c r="AA138" i="2" s="1"/>
  <c r="AA137" i="2" s="1"/>
  <c r="Z464" i="2"/>
  <c r="AA464" i="2" s="1"/>
  <c r="AA463" i="2" s="1"/>
  <c r="Z85" i="2" s="1"/>
  <c r="AA85" i="2" s="1"/>
  <c r="Z384" i="2"/>
  <c r="AA384" i="2" s="1"/>
  <c r="AA383" i="2" s="1"/>
  <c r="Z295" i="2"/>
  <c r="AA295" i="2" s="1"/>
  <c r="AA294" i="2" s="1"/>
  <c r="Z132" i="2"/>
  <c r="AA132" i="2" s="1"/>
  <c r="AA131" i="2" s="1"/>
  <c r="Z382" i="2"/>
  <c r="AA382" i="2" s="1"/>
  <c r="AA380" i="2" s="1"/>
  <c r="Z141" i="2"/>
  <c r="AA141" i="2" s="1"/>
  <c r="AA140" i="2" s="1"/>
  <c r="Z45" i="2"/>
  <c r="AA45" i="2" s="1"/>
  <c r="Z99" i="2"/>
  <c r="AA99" i="2" s="1"/>
  <c r="AA98" i="2" s="1"/>
  <c r="Z91" i="2"/>
  <c r="AA91" i="2" s="1"/>
  <c r="AA90" i="2" s="1"/>
  <c r="Z117" i="2"/>
  <c r="AA117" i="2" s="1"/>
  <c r="AA115" i="2" s="1"/>
  <c r="Z33" i="2"/>
  <c r="AA33" i="2" s="1"/>
  <c r="AA32" i="2" s="1"/>
  <c r="Z86" i="2"/>
  <c r="AA86" i="2" s="1"/>
  <c r="Z49" i="2"/>
  <c r="AA49" i="2" s="1"/>
  <c r="Z61" i="2"/>
  <c r="AA61" i="2" s="1"/>
  <c r="Z75" i="2"/>
  <c r="AA75" i="2" s="1"/>
  <c r="Z96" i="2"/>
  <c r="AA96" i="2" s="1"/>
  <c r="AA95" i="2" s="1"/>
  <c r="Z111" i="2"/>
  <c r="AA111" i="2" s="1"/>
  <c r="Z144" i="2"/>
  <c r="AA144" i="2" s="1"/>
  <c r="AA143" i="2" s="1"/>
  <c r="Z71" i="2"/>
  <c r="AA71" i="2" s="1"/>
  <c r="X141" i="2"/>
  <c r="Y141" i="2" s="1"/>
  <c r="X464" i="2"/>
  <c r="Y464" i="2" s="1"/>
  <c r="Y463" i="2" s="1"/>
  <c r="X85" i="2" s="1"/>
  <c r="Y85" i="2" s="1"/>
  <c r="X371" i="2"/>
  <c r="Y371" i="2" s="1"/>
  <c r="X335" i="2"/>
  <c r="Y335" i="2" s="1"/>
  <c r="Y334" i="2" s="1"/>
  <c r="X33" i="2"/>
  <c r="Y33" i="2" s="1"/>
  <c r="Y32" i="2" s="1"/>
  <c r="X295" i="2"/>
  <c r="Y295" i="2" s="1"/>
  <c r="X479" i="2"/>
  <c r="Y479" i="2" s="1"/>
  <c r="Y478" i="2" s="1"/>
  <c r="X101" i="2" s="1"/>
  <c r="Y101" i="2" s="1"/>
  <c r="X337" i="2"/>
  <c r="Y337" i="2" s="1"/>
  <c r="X138" i="2"/>
  <c r="Y138" i="2" s="1"/>
  <c r="X384" i="2"/>
  <c r="Y384" i="2" s="1"/>
  <c r="Y383" i="2" s="1"/>
  <c r="X364" i="2"/>
  <c r="Y364" i="2" s="1"/>
  <c r="X382" i="2"/>
  <c r="Y382" i="2" s="1"/>
  <c r="X105" i="2"/>
  <c r="Y105" i="2" s="1"/>
  <c r="X111" i="2"/>
  <c r="Y111" i="2" s="1"/>
  <c r="X91" i="2"/>
  <c r="Y91" i="2" s="1"/>
  <c r="X117" i="2"/>
  <c r="Y117" i="2" s="1"/>
  <c r="X61" i="2"/>
  <c r="Y61" i="2" s="1"/>
  <c r="X31" i="2"/>
  <c r="Y31" i="2" s="1"/>
  <c r="Y30" i="2" s="1"/>
  <c r="X71" i="2"/>
  <c r="Y71" i="2" s="1"/>
  <c r="Y69" i="2" s="1"/>
  <c r="X28" i="2"/>
  <c r="Y28" i="2" s="1"/>
  <c r="Y27" i="2" s="1"/>
  <c r="X96" i="2"/>
  <c r="Y96" i="2" s="1"/>
  <c r="X45" i="2"/>
  <c r="Y45" i="2" s="1"/>
  <c r="X75" i="2"/>
  <c r="Y75" i="2" s="1"/>
  <c r="X132" i="2"/>
  <c r="Y132" i="2" s="1"/>
  <c r="X49" i="2"/>
  <c r="Y49" i="2" s="1"/>
  <c r="Y48" i="2" s="1"/>
  <c r="X99" i="2"/>
  <c r="Y99" i="2" s="1"/>
  <c r="X86" i="2"/>
  <c r="Y86" i="2" s="1"/>
  <c r="X144" i="2"/>
  <c r="Y144" i="2" s="1"/>
  <c r="M44" i="1"/>
  <c r="N44" i="1" s="1"/>
  <c r="O44" i="1"/>
  <c r="P44" i="1" s="1"/>
  <c r="Q44" i="1" s="1"/>
  <c r="L200" i="2"/>
  <c r="M200" i="2" s="1"/>
  <c r="L205" i="2"/>
  <c r="M205" i="2" s="1"/>
  <c r="L195" i="2"/>
  <c r="M195" i="2" s="1"/>
  <c r="R381" i="2"/>
  <c r="S381" i="2" s="1"/>
  <c r="R100" i="2"/>
  <c r="S100" i="2" s="1"/>
  <c r="R87" i="2"/>
  <c r="S87" i="2" s="1"/>
  <c r="R97" i="2"/>
  <c r="S97" i="2" s="1"/>
  <c r="R110" i="2"/>
  <c r="S110" i="2" s="1"/>
  <c r="R92" i="2"/>
  <c r="S92" i="2" s="1"/>
  <c r="R133" i="2"/>
  <c r="S133" i="2" s="1"/>
  <c r="R116" i="2"/>
  <c r="S116" i="2" s="1"/>
  <c r="R106" i="2"/>
  <c r="S106" i="2" s="1"/>
  <c r="L25" i="2"/>
  <c r="M25" i="2" s="1"/>
  <c r="M22" i="2" s="1"/>
  <c r="L67" i="2"/>
  <c r="M67" i="2" s="1"/>
  <c r="P539" i="2"/>
  <c r="Q539" i="2" s="1"/>
  <c r="Q538" i="2" s="1"/>
  <c r="P222" i="2" s="1"/>
  <c r="Q222" i="2" s="1"/>
  <c r="P320" i="2"/>
  <c r="Q320" i="2" s="1"/>
  <c r="Q319" i="2" s="1"/>
  <c r="P233" i="2"/>
  <c r="Q233" i="2" s="1"/>
  <c r="Q232" i="2" s="1"/>
  <c r="P237" i="2"/>
  <c r="Q237" i="2" s="1"/>
  <c r="Q236" i="2" s="1"/>
  <c r="P180" i="2"/>
  <c r="Q180" i="2" s="1"/>
  <c r="Q179" i="2" s="1"/>
  <c r="P148" i="2"/>
  <c r="Q148" i="2" s="1"/>
  <c r="P302" i="2"/>
  <c r="Q302" i="2" s="1"/>
  <c r="Q301" i="2" s="1"/>
  <c r="P192" i="2"/>
  <c r="Q192" i="2" s="1"/>
  <c r="Q190" i="2" s="1"/>
  <c r="P287" i="2"/>
  <c r="Q287" i="2" s="1"/>
  <c r="Q286" i="2" s="1"/>
  <c r="P338" i="2"/>
  <c r="Q338" i="2" s="1"/>
  <c r="P310" i="2"/>
  <c r="Q310" i="2" s="1"/>
  <c r="Q309" i="2" s="1"/>
  <c r="P274" i="2"/>
  <c r="Q274" i="2" s="1"/>
  <c r="Q273" i="2" s="1"/>
  <c r="P145" i="2"/>
  <c r="Q145" i="2" s="1"/>
  <c r="P534" i="2"/>
  <c r="Q534" i="2" s="1"/>
  <c r="Q533" i="2" s="1"/>
  <c r="P241" i="2"/>
  <c r="Q241" i="2" s="1"/>
  <c r="Q240" i="2" s="1"/>
  <c r="P315" i="2"/>
  <c r="Q315" i="2" s="1"/>
  <c r="Q314" i="2" s="1"/>
  <c r="P279" i="2"/>
  <c r="Q279" i="2" s="1"/>
  <c r="Q278" i="2" s="1"/>
  <c r="P210" i="2"/>
  <c r="Q210" i="2" s="1"/>
  <c r="Q209" i="2" s="1"/>
  <c r="P196" i="2"/>
  <c r="Q196" i="2" s="1"/>
  <c r="P284" i="2"/>
  <c r="Q284" i="2" s="1"/>
  <c r="Q283" i="2" s="1"/>
  <c r="P530" i="2"/>
  <c r="Q530" i="2" s="1"/>
  <c r="Q529" i="2" s="1"/>
  <c r="P219" i="2" s="1"/>
  <c r="Q219" i="2" s="1"/>
  <c r="P324" i="2"/>
  <c r="Q324" i="2" s="1"/>
  <c r="Q323" i="2" s="1"/>
  <c r="P298" i="2"/>
  <c r="Q298" i="2" s="1"/>
  <c r="Q297" i="2" s="1"/>
  <c r="P184" i="2"/>
  <c r="Q184" i="2" s="1"/>
  <c r="Q183" i="2" s="1"/>
  <c r="P291" i="2"/>
  <c r="Q291" i="2" s="1"/>
  <c r="Q290" i="2" s="1"/>
  <c r="P168" i="2"/>
  <c r="Q168" i="2" s="1"/>
  <c r="Q167" i="2" s="1"/>
  <c r="P332" i="2"/>
  <c r="Q332" i="2" s="1"/>
  <c r="Q331" i="2" s="1"/>
  <c r="P305" i="2"/>
  <c r="Q305" i="2" s="1"/>
  <c r="Q304" i="2" s="1"/>
  <c r="P229" i="2"/>
  <c r="Q229" i="2" s="1"/>
  <c r="Q228" i="2" s="1"/>
  <c r="P176" i="2"/>
  <c r="Q176" i="2" s="1"/>
  <c r="Q175" i="2" s="1"/>
  <c r="P341" i="2"/>
  <c r="Q341" i="2" s="1"/>
  <c r="P328" i="2"/>
  <c r="Q328" i="2" s="1"/>
  <c r="Q327" i="2" s="1"/>
  <c r="P296" i="2"/>
  <c r="Q296" i="2" s="1"/>
  <c r="P269" i="2"/>
  <c r="Q269" i="2" s="1"/>
  <c r="Q268" i="2" s="1"/>
  <c r="P264" i="2"/>
  <c r="Q264" i="2" s="1"/>
  <c r="Q263" i="2" s="1"/>
  <c r="P159" i="2"/>
  <c r="Q159" i="2" s="1"/>
  <c r="Q158" i="2" s="1"/>
  <c r="P164" i="2"/>
  <c r="Q164" i="2" s="1"/>
  <c r="Q163" i="2" s="1"/>
  <c r="P142" i="2"/>
  <c r="Q142" i="2" s="1"/>
  <c r="P250" i="2"/>
  <c r="Q250" i="2" s="1"/>
  <c r="Q249" i="2" s="1"/>
  <c r="P254" i="2"/>
  <c r="Q254" i="2" s="1"/>
  <c r="Q253" i="2" s="1"/>
  <c r="P245" i="2"/>
  <c r="Q245" i="2" s="1"/>
  <c r="Q244" i="2" s="1"/>
  <c r="P259" i="2"/>
  <c r="Q259" i="2" s="1"/>
  <c r="Q258" i="2" s="1"/>
  <c r="P206" i="2"/>
  <c r="Q206" i="2" s="1"/>
  <c r="P225" i="2"/>
  <c r="Q225" i="2" s="1"/>
  <c r="Q224" i="2" s="1"/>
  <c r="P201" i="2"/>
  <c r="Q201" i="2" s="1"/>
  <c r="P172" i="2"/>
  <c r="Q172" i="2" s="1"/>
  <c r="Q171" i="2" s="1"/>
  <c r="P139" i="2"/>
  <c r="Q139" i="2" s="1"/>
  <c r="P155" i="2"/>
  <c r="Q155" i="2" s="1"/>
  <c r="Q154" i="2" s="1"/>
  <c r="P150" i="2"/>
  <c r="Q150" i="2" s="1"/>
  <c r="Q149" i="2" s="1"/>
  <c r="P214" i="2"/>
  <c r="Q214" i="2" s="1"/>
  <c r="Q213" i="2" s="1"/>
  <c r="V372" i="2"/>
  <c r="W372" i="2" s="1"/>
  <c r="V368" i="2"/>
  <c r="W368" i="2" s="1"/>
  <c r="W367" i="2" s="1"/>
  <c r="V365" i="2"/>
  <c r="W365" i="2" s="1"/>
  <c r="V377" i="2"/>
  <c r="W377" i="2" s="1"/>
  <c r="W376" i="2" s="1"/>
  <c r="V62" i="2"/>
  <c r="W62" i="2" s="1"/>
  <c r="Z195" i="2"/>
  <c r="AA195" i="2" s="1"/>
  <c r="Z205" i="2"/>
  <c r="AA205" i="2" s="1"/>
  <c r="AA204" i="2" s="1"/>
  <c r="Z200" i="2"/>
  <c r="AA200" i="2" s="1"/>
  <c r="O314" i="2"/>
  <c r="Z88" i="2"/>
  <c r="AA88" i="2" s="1"/>
  <c r="Z66" i="2"/>
  <c r="AA66" i="2" s="1"/>
  <c r="AA65" i="2" s="1"/>
  <c r="N535" i="2"/>
  <c r="O535" i="2" s="1"/>
  <c r="N325" i="2"/>
  <c r="O325" i="2" s="1"/>
  <c r="N299" i="2"/>
  <c r="O299" i="2" s="1"/>
  <c r="N215" i="2"/>
  <c r="O215" i="2" s="1"/>
  <c r="N306" i="2"/>
  <c r="O306" i="2" s="1"/>
  <c r="N265" i="2"/>
  <c r="O265" i="2" s="1"/>
  <c r="N188" i="2"/>
  <c r="O188" i="2" s="1"/>
  <c r="O187" i="2" s="1"/>
  <c r="N156" i="2"/>
  <c r="O156" i="2" s="1"/>
  <c r="N540" i="2"/>
  <c r="O540" i="2" s="1"/>
  <c r="N329" i="2"/>
  <c r="O329" i="2" s="1"/>
  <c r="N303" i="2"/>
  <c r="O303" i="2" s="1"/>
  <c r="O301" i="2" s="1"/>
  <c r="N242" i="2"/>
  <c r="O242" i="2" s="1"/>
  <c r="N246" i="2"/>
  <c r="O246" i="2" s="1"/>
  <c r="N275" i="2"/>
  <c r="O275" i="2" s="1"/>
  <c r="N251" i="2"/>
  <c r="O251" i="2" s="1"/>
  <c r="N165" i="2"/>
  <c r="O165" i="2" s="1"/>
  <c r="N197" i="2"/>
  <c r="O197" i="2" s="1"/>
  <c r="N311" i="2"/>
  <c r="O311" i="2" s="1"/>
  <c r="N288" i="2"/>
  <c r="O288" i="2" s="1"/>
  <c r="N234" i="2"/>
  <c r="O234" i="2" s="1"/>
  <c r="N333" i="2"/>
  <c r="O333" i="2" s="1"/>
  <c r="N321" i="2"/>
  <c r="O321" i="2" s="1"/>
  <c r="N260" i="2"/>
  <c r="O260" i="2" s="1"/>
  <c r="O258" i="2" s="1"/>
  <c r="N280" i="2"/>
  <c r="O280" i="2" s="1"/>
  <c r="O278" i="2" s="1"/>
  <c r="N292" i="2"/>
  <c r="O292" i="2" s="1"/>
  <c r="N169" i="2"/>
  <c r="O169" i="2" s="1"/>
  <c r="N207" i="2"/>
  <c r="O207" i="2" s="1"/>
  <c r="N255" i="2"/>
  <c r="O255" i="2" s="1"/>
  <c r="O253" i="2" s="1"/>
  <c r="N226" i="2"/>
  <c r="O226" i="2" s="1"/>
  <c r="N193" i="2"/>
  <c r="O193" i="2" s="1"/>
  <c r="N270" i="2"/>
  <c r="O270" i="2" s="1"/>
  <c r="N177" i="2"/>
  <c r="O177" i="2" s="1"/>
  <c r="N531" i="2"/>
  <c r="O531" i="2" s="1"/>
  <c r="N340" i="2"/>
  <c r="O340" i="2" s="1"/>
  <c r="O339" i="2" s="1"/>
  <c r="N316" i="2"/>
  <c r="O316" i="2" s="1"/>
  <c r="N238" i="2"/>
  <c r="O238" i="2" s="1"/>
  <c r="N211" i="2"/>
  <c r="O211" i="2" s="1"/>
  <c r="O209" i="2" s="1"/>
  <c r="N230" i="2"/>
  <c r="O230" i="2" s="1"/>
  <c r="N185" i="2"/>
  <c r="O185" i="2" s="1"/>
  <c r="N202" i="2"/>
  <c r="O202" i="2" s="1"/>
  <c r="N160" i="2"/>
  <c r="O160" i="2" s="1"/>
  <c r="N181" i="2"/>
  <c r="O181" i="2" s="1"/>
  <c r="N151" i="2"/>
  <c r="O151" i="2" s="1"/>
  <c r="N147" i="2"/>
  <c r="O147" i="2" s="1"/>
  <c r="O146" i="2" s="1"/>
  <c r="N173" i="2"/>
  <c r="O173" i="2" s="1"/>
  <c r="K477" i="2"/>
  <c r="K476" i="2" s="1"/>
  <c r="U476" i="2"/>
  <c r="T468" i="2" s="1"/>
  <c r="AA268" i="2"/>
  <c r="O538" i="2"/>
  <c r="N222" i="2" s="1"/>
  <c r="O222" i="2" s="1"/>
  <c r="L343" i="2"/>
  <c r="M343" i="2" s="1"/>
  <c r="L346" i="2"/>
  <c r="M346" i="2" s="1"/>
  <c r="L355" i="2"/>
  <c r="M355" i="2" s="1"/>
  <c r="V44" i="2"/>
  <c r="W44" i="2" s="1"/>
  <c r="V72" i="2"/>
  <c r="W72" i="2" s="1"/>
  <c r="V50" i="2"/>
  <c r="W50" i="2" s="1"/>
  <c r="V36" i="2"/>
  <c r="W36" i="2" s="1"/>
  <c r="W34" i="2" s="1"/>
  <c r="O171" i="2"/>
  <c r="Q20" i="1"/>
  <c r="K491" i="2"/>
  <c r="K490" i="2" s="1"/>
  <c r="U490" i="2"/>
  <c r="T482" i="2" s="1"/>
  <c r="N381" i="2"/>
  <c r="O381" i="2" s="1"/>
  <c r="N133" i="2"/>
  <c r="O133" i="2" s="1"/>
  <c r="N87" i="2"/>
  <c r="O87" i="2" s="1"/>
  <c r="N100" i="2"/>
  <c r="O100" i="2" s="1"/>
  <c r="N92" i="2"/>
  <c r="O92" i="2" s="1"/>
  <c r="N110" i="2"/>
  <c r="O110" i="2" s="1"/>
  <c r="N97" i="2"/>
  <c r="O97" i="2" s="1"/>
  <c r="N106" i="2"/>
  <c r="O106" i="2" s="1"/>
  <c r="N116" i="2"/>
  <c r="O116" i="2" s="1"/>
  <c r="V364" i="2"/>
  <c r="W364" i="2" s="1"/>
  <c r="W363" i="2" s="1"/>
  <c r="V132" i="2"/>
  <c r="W132" i="2" s="1"/>
  <c r="V371" i="2"/>
  <c r="W371" i="2" s="1"/>
  <c r="W370" i="2" s="1"/>
  <c r="V141" i="2"/>
  <c r="W141" i="2" s="1"/>
  <c r="V86" i="2"/>
  <c r="W86" i="2" s="1"/>
  <c r="V384" i="2"/>
  <c r="W384" i="2" s="1"/>
  <c r="W383" i="2" s="1"/>
  <c r="V337" i="2"/>
  <c r="W337" i="2" s="1"/>
  <c r="V31" i="2"/>
  <c r="W31" i="2" s="1"/>
  <c r="W30" i="2" s="1"/>
  <c r="V479" i="2"/>
  <c r="W479" i="2" s="1"/>
  <c r="W478" i="2" s="1"/>
  <c r="V101" i="2" s="1"/>
  <c r="W101" i="2" s="1"/>
  <c r="V464" i="2"/>
  <c r="W464" i="2" s="1"/>
  <c r="W463" i="2" s="1"/>
  <c r="V85" i="2" s="1"/>
  <c r="W85" i="2" s="1"/>
  <c r="V335" i="2"/>
  <c r="W335" i="2" s="1"/>
  <c r="W334" i="2" s="1"/>
  <c r="V295" i="2"/>
  <c r="W295" i="2" s="1"/>
  <c r="V144" i="2"/>
  <c r="W144" i="2" s="1"/>
  <c r="V382" i="2"/>
  <c r="W382" i="2" s="1"/>
  <c r="V105" i="2"/>
  <c r="W105" i="2" s="1"/>
  <c r="V111" i="2"/>
  <c r="W111" i="2" s="1"/>
  <c r="V99" i="2"/>
  <c r="W99" i="2" s="1"/>
  <c r="V33" i="2"/>
  <c r="W33" i="2" s="1"/>
  <c r="W32" i="2" s="1"/>
  <c r="V75" i="2"/>
  <c r="W75" i="2" s="1"/>
  <c r="V28" i="2"/>
  <c r="W28" i="2" s="1"/>
  <c r="W27" i="2" s="1"/>
  <c r="V117" i="2"/>
  <c r="W117" i="2" s="1"/>
  <c r="V138" i="2"/>
  <c r="W138" i="2" s="1"/>
  <c r="V45" i="2"/>
  <c r="W45" i="2" s="1"/>
  <c r="V96" i="2"/>
  <c r="W96" i="2" s="1"/>
  <c r="V91" i="2"/>
  <c r="W91" i="2" s="1"/>
  <c r="V71" i="2"/>
  <c r="W71" i="2" s="1"/>
  <c r="V49" i="2"/>
  <c r="W49" i="2" s="1"/>
  <c r="V61" i="2"/>
  <c r="W61" i="2" s="1"/>
  <c r="W60" i="2" s="1"/>
  <c r="AA73" i="2"/>
  <c r="Z321" i="2"/>
  <c r="AA321" i="2" s="1"/>
  <c r="Z260" i="2"/>
  <c r="AA260" i="2" s="1"/>
  <c r="Z255" i="2"/>
  <c r="AA255" i="2" s="1"/>
  <c r="Z181" i="2"/>
  <c r="AA181" i="2" s="1"/>
  <c r="AA179" i="2" s="1"/>
  <c r="Z329" i="2"/>
  <c r="AA329" i="2" s="1"/>
  <c r="Z340" i="2"/>
  <c r="AA340" i="2" s="1"/>
  <c r="AA339" i="2" s="1"/>
  <c r="Z292" i="2"/>
  <c r="AA292" i="2" s="1"/>
  <c r="AA290" i="2" s="1"/>
  <c r="Z238" i="2"/>
  <c r="AA238" i="2" s="1"/>
  <c r="Z197" i="2"/>
  <c r="AA197" i="2" s="1"/>
  <c r="Z202" i="2"/>
  <c r="AA202" i="2" s="1"/>
  <c r="Z535" i="2"/>
  <c r="AA535" i="2" s="1"/>
  <c r="AA533" i="2" s="1"/>
  <c r="Z311" i="2"/>
  <c r="AA311" i="2" s="1"/>
  <c r="AA309" i="2" s="1"/>
  <c r="Z226" i="2"/>
  <c r="AA226" i="2" s="1"/>
  <c r="Z230" i="2"/>
  <c r="AA230" i="2" s="1"/>
  <c r="Z173" i="2"/>
  <c r="AA173" i="2" s="1"/>
  <c r="Z299" i="2"/>
  <c r="AA299" i="2" s="1"/>
  <c r="Z211" i="2"/>
  <c r="AA211" i="2" s="1"/>
  <c r="AA209" i="2" s="1"/>
  <c r="Z215" i="2"/>
  <c r="AA215" i="2" s="1"/>
  <c r="Z270" i="2"/>
  <c r="AA270" i="2" s="1"/>
  <c r="Z275" i="2"/>
  <c r="AA275" i="2" s="1"/>
  <c r="Z188" i="2"/>
  <c r="AA188" i="2" s="1"/>
  <c r="AA187" i="2" s="1"/>
  <c r="Z156" i="2"/>
  <c r="AA156" i="2" s="1"/>
  <c r="Z306" i="2"/>
  <c r="AA306" i="2" s="1"/>
  <c r="AA304" i="2" s="1"/>
  <c r="Z185" i="2"/>
  <c r="AA185" i="2" s="1"/>
  <c r="AA183" i="2" s="1"/>
  <c r="Z531" i="2"/>
  <c r="AA531" i="2" s="1"/>
  <c r="AA529" i="2" s="1"/>
  <c r="Z219" i="2" s="1"/>
  <c r="AA219" i="2" s="1"/>
  <c r="Z280" i="2"/>
  <c r="AA280" i="2" s="1"/>
  <c r="AA278" i="2" s="1"/>
  <c r="Z303" i="2"/>
  <c r="AA303" i="2" s="1"/>
  <c r="Z251" i="2"/>
  <c r="AA251" i="2" s="1"/>
  <c r="Z242" i="2"/>
  <c r="AA242" i="2" s="1"/>
  <c r="Z265" i="2"/>
  <c r="AA265" i="2" s="1"/>
  <c r="Z147" i="2"/>
  <c r="AA147" i="2" s="1"/>
  <c r="AA146" i="2" s="1"/>
  <c r="Z193" i="2"/>
  <c r="AA193" i="2" s="1"/>
  <c r="Z540" i="2"/>
  <c r="AA540" i="2" s="1"/>
  <c r="Z288" i="2"/>
  <c r="AA288" i="2" s="1"/>
  <c r="AA286" i="2" s="1"/>
  <c r="Z325" i="2"/>
  <c r="AA325" i="2" s="1"/>
  <c r="Z234" i="2"/>
  <c r="AA234" i="2" s="1"/>
  <c r="Z246" i="2"/>
  <c r="AA246" i="2" s="1"/>
  <c r="Z151" i="2"/>
  <c r="AA151" i="2" s="1"/>
  <c r="AA149" i="2" s="1"/>
  <c r="Z333" i="2"/>
  <c r="AA333" i="2" s="1"/>
  <c r="Z316" i="2"/>
  <c r="AA316" i="2" s="1"/>
  <c r="Z177" i="2"/>
  <c r="AA177" i="2" s="1"/>
  <c r="AA175" i="2" s="1"/>
  <c r="Z169" i="2"/>
  <c r="AA169" i="2" s="1"/>
  <c r="Z207" i="2"/>
  <c r="AA207" i="2" s="1"/>
  <c r="Z160" i="2"/>
  <c r="AA160" i="2" s="1"/>
  <c r="Z165" i="2"/>
  <c r="AA165" i="2" s="1"/>
  <c r="H25" i="2"/>
  <c r="I25" i="2" s="1"/>
  <c r="I22" i="2" s="1"/>
  <c r="H26" i="1" s="1"/>
  <c r="H67" i="2"/>
  <c r="I67" i="2" s="1"/>
  <c r="Z347" i="2"/>
  <c r="AA347" i="2" s="1"/>
  <c r="Z356" i="2"/>
  <c r="AA356" i="2" s="1"/>
  <c r="Z344" i="2"/>
  <c r="AA344" i="2" s="1"/>
  <c r="O183" i="2"/>
  <c r="O273" i="2"/>
  <c r="O319" i="2"/>
  <c r="O232" i="2"/>
  <c r="P75" i="2"/>
  <c r="Q75" i="2" s="1"/>
  <c r="P384" i="2"/>
  <c r="Q384" i="2" s="1"/>
  <c r="Q383" i="2" s="1"/>
  <c r="P364" i="2"/>
  <c r="Q364" i="2" s="1"/>
  <c r="P382" i="2"/>
  <c r="Q382" i="2" s="1"/>
  <c r="P141" i="2"/>
  <c r="Q141" i="2" s="1"/>
  <c r="Q140" i="2" s="1"/>
  <c r="P464" i="2"/>
  <c r="Q464" i="2" s="1"/>
  <c r="Q463" i="2" s="1"/>
  <c r="P85" i="2" s="1"/>
  <c r="Q85" i="2" s="1"/>
  <c r="P337" i="2"/>
  <c r="Q337" i="2" s="1"/>
  <c r="P295" i="2"/>
  <c r="Q295" i="2" s="1"/>
  <c r="Q294" i="2" s="1"/>
  <c r="P479" i="2"/>
  <c r="Q479" i="2" s="1"/>
  <c r="Q478" i="2" s="1"/>
  <c r="P101" i="2" s="1"/>
  <c r="Q101" i="2" s="1"/>
  <c r="P33" i="2"/>
  <c r="Q33" i="2" s="1"/>
  <c r="Q32" i="2" s="1"/>
  <c r="P335" i="2"/>
  <c r="Q335" i="2" s="1"/>
  <c r="Q334" i="2" s="1"/>
  <c r="P138" i="2"/>
  <c r="Q138" i="2" s="1"/>
  <c r="Q137" i="2" s="1"/>
  <c r="P371" i="2"/>
  <c r="Q371" i="2" s="1"/>
  <c r="P99" i="2"/>
  <c r="Q99" i="2" s="1"/>
  <c r="Q98" i="2" s="1"/>
  <c r="P86" i="2"/>
  <c r="Q86" i="2" s="1"/>
  <c r="P144" i="2"/>
  <c r="Q144" i="2" s="1"/>
  <c r="Q143" i="2" s="1"/>
  <c r="P105" i="2"/>
  <c r="Q105" i="2" s="1"/>
  <c r="Q104" i="2" s="1"/>
  <c r="P111" i="2"/>
  <c r="Q111" i="2" s="1"/>
  <c r="P61" i="2"/>
  <c r="Q61" i="2" s="1"/>
  <c r="P117" i="2"/>
  <c r="Q117" i="2" s="1"/>
  <c r="P91" i="2"/>
  <c r="Q91" i="2" s="1"/>
  <c r="Q90" i="2" s="1"/>
  <c r="P31" i="2"/>
  <c r="Q31" i="2" s="1"/>
  <c r="Q30" i="2" s="1"/>
  <c r="P71" i="2"/>
  <c r="Q71" i="2" s="1"/>
  <c r="P49" i="2"/>
  <c r="Q49" i="2" s="1"/>
  <c r="P28" i="2"/>
  <c r="Q28" i="2" s="1"/>
  <c r="Q27" i="2" s="1"/>
  <c r="P96" i="2"/>
  <c r="Q96" i="2" s="1"/>
  <c r="Q95" i="2" s="1"/>
  <c r="P45" i="2"/>
  <c r="Q45" i="2" s="1"/>
  <c r="P132" i="2"/>
  <c r="Q132" i="2" s="1"/>
  <c r="Q131" i="2" s="1"/>
  <c r="K164" i="1"/>
  <c r="L164" i="1" s="1"/>
  <c r="Y43" i="2"/>
  <c r="K561" i="2"/>
  <c r="K560" i="2" s="1"/>
  <c r="U560" i="2"/>
  <c r="T543" i="2" s="1"/>
  <c r="AA224" i="2"/>
  <c r="AA319" i="2"/>
  <c r="AA163" i="2"/>
  <c r="AA171" i="2"/>
  <c r="N88" i="2"/>
  <c r="O88" i="2" s="1"/>
  <c r="N66" i="2"/>
  <c r="O66" i="2" s="1"/>
  <c r="X355" i="2"/>
  <c r="Y355" i="2" s="1"/>
  <c r="Y354" i="2" s="1"/>
  <c r="X343" i="2"/>
  <c r="Y343" i="2" s="1"/>
  <c r="Y342" i="2" s="1"/>
  <c r="X346" i="2"/>
  <c r="Y346" i="2" s="1"/>
  <c r="Y345" i="2" s="1"/>
  <c r="Z372" i="2"/>
  <c r="AA372" i="2" s="1"/>
  <c r="Z368" i="2"/>
  <c r="AA368" i="2" s="1"/>
  <c r="AA367" i="2" s="1"/>
  <c r="Z365" i="2"/>
  <c r="AA365" i="2" s="1"/>
  <c r="Z377" i="2"/>
  <c r="AA377" i="2" s="1"/>
  <c r="AA376" i="2" s="1"/>
  <c r="Z62" i="2"/>
  <c r="AA62" i="2" s="1"/>
  <c r="AA301" i="2"/>
  <c r="AA109" i="2"/>
  <c r="X110" i="2"/>
  <c r="Y110" i="2" s="1"/>
  <c r="Y109" i="2" s="1"/>
  <c r="X381" i="2"/>
  <c r="Y381" i="2" s="1"/>
  <c r="Y380" i="2" s="1"/>
  <c r="X106" i="2"/>
  <c r="Y106" i="2" s="1"/>
  <c r="X116" i="2"/>
  <c r="Y116" i="2" s="1"/>
  <c r="Y115" i="2" s="1"/>
  <c r="X87" i="2"/>
  <c r="Y87" i="2" s="1"/>
  <c r="X100" i="2"/>
  <c r="Y100" i="2" s="1"/>
  <c r="X97" i="2"/>
  <c r="Y97" i="2" s="1"/>
  <c r="X92" i="2"/>
  <c r="Y92" i="2" s="1"/>
  <c r="X133" i="2"/>
  <c r="Y133" i="2" s="1"/>
  <c r="P67" i="2"/>
  <c r="Q67" i="2" s="1"/>
  <c r="P25" i="2"/>
  <c r="Q25" i="2" s="1"/>
  <c r="Q22" i="2" s="1"/>
  <c r="O236" i="2"/>
  <c r="L66" i="2"/>
  <c r="M66" i="2" s="1"/>
  <c r="M65" i="2" s="1"/>
  <c r="L88" i="2"/>
  <c r="M88" i="2" s="1"/>
  <c r="N344" i="2"/>
  <c r="O344" i="2" s="1"/>
  <c r="N347" i="2"/>
  <c r="O347" i="2" s="1"/>
  <c r="N356" i="2"/>
  <c r="O356" i="2" s="1"/>
  <c r="X66" i="2"/>
  <c r="Y66" i="2" s="1"/>
  <c r="X88" i="2"/>
  <c r="Y88" i="2" s="1"/>
  <c r="K407" i="2"/>
  <c r="K406" i="2" s="1"/>
  <c r="U406" i="2"/>
  <c r="T396" i="2" s="1"/>
  <c r="AA258" i="2"/>
  <c r="N25" i="2"/>
  <c r="O25" i="2" s="1"/>
  <c r="O22" i="2" s="1"/>
  <c r="N67" i="2"/>
  <c r="O67" i="2" s="1"/>
  <c r="K405" i="2"/>
  <c r="K404" i="2" s="1"/>
  <c r="U404" i="2"/>
  <c r="T387" i="2" s="1"/>
  <c r="O163" i="2"/>
  <c r="X302" i="2"/>
  <c r="Y302" i="2" s="1"/>
  <c r="X338" i="2"/>
  <c r="Y338" i="2" s="1"/>
  <c r="X279" i="2"/>
  <c r="Y279" i="2" s="1"/>
  <c r="X287" i="2"/>
  <c r="Y287" i="2" s="1"/>
  <c r="X310" i="2"/>
  <c r="Y310" i="2" s="1"/>
  <c r="X341" i="2"/>
  <c r="Y341" i="2" s="1"/>
  <c r="X145" i="2"/>
  <c r="Y145" i="2" s="1"/>
  <c r="X225" i="2"/>
  <c r="Y225" i="2" s="1"/>
  <c r="X210" i="2"/>
  <c r="Y210" i="2" s="1"/>
  <c r="X534" i="2"/>
  <c r="Y534" i="2" s="1"/>
  <c r="X241" i="2"/>
  <c r="Y241" i="2" s="1"/>
  <c r="X315" i="2"/>
  <c r="Y315" i="2" s="1"/>
  <c r="X530" i="2"/>
  <c r="Y530" i="2" s="1"/>
  <c r="X324" i="2"/>
  <c r="Y324" i="2" s="1"/>
  <c r="X184" i="2"/>
  <c r="Y184" i="2" s="1"/>
  <c r="X214" i="2"/>
  <c r="Y214" i="2" s="1"/>
  <c r="X168" i="2"/>
  <c r="Y168" i="2" s="1"/>
  <c r="X305" i="2"/>
  <c r="Y305" i="2" s="1"/>
  <c r="X229" i="2"/>
  <c r="Y229" i="2" s="1"/>
  <c r="X298" i="2"/>
  <c r="Y298" i="2" s="1"/>
  <c r="X291" i="2"/>
  <c r="Y291" i="2" s="1"/>
  <c r="X274" i="2"/>
  <c r="Y274" i="2" s="1"/>
  <c r="X176" i="2"/>
  <c r="Y176" i="2" s="1"/>
  <c r="X539" i="2"/>
  <c r="Y539" i="2" s="1"/>
  <c r="X328" i="2"/>
  <c r="Y328" i="2" s="1"/>
  <c r="X296" i="2"/>
  <c r="Y296" i="2" s="1"/>
  <c r="X269" i="2"/>
  <c r="Y269" i="2" s="1"/>
  <c r="X264" i="2"/>
  <c r="Y264" i="2" s="1"/>
  <c r="X159" i="2"/>
  <c r="Y159" i="2" s="1"/>
  <c r="X259" i="2"/>
  <c r="Y259" i="2" s="1"/>
  <c r="X164" i="2"/>
  <c r="Y164" i="2" s="1"/>
  <c r="X332" i="2"/>
  <c r="Y332" i="2" s="1"/>
  <c r="X250" i="2"/>
  <c r="Y250" i="2" s="1"/>
  <c r="X254" i="2"/>
  <c r="Y254" i="2" s="1"/>
  <c r="X284" i="2"/>
  <c r="Y284" i="2" s="1"/>
  <c r="Y283" i="2" s="1"/>
  <c r="X245" i="2"/>
  <c r="Y245" i="2" s="1"/>
  <c r="X206" i="2"/>
  <c r="Y206" i="2" s="1"/>
  <c r="X320" i="2"/>
  <c r="Y320" i="2" s="1"/>
  <c r="X233" i="2"/>
  <c r="Y233" i="2" s="1"/>
  <c r="X237" i="2"/>
  <c r="Y237" i="2" s="1"/>
  <c r="X180" i="2"/>
  <c r="Y180" i="2" s="1"/>
  <c r="X148" i="2"/>
  <c r="Y148" i="2" s="1"/>
  <c r="X172" i="2"/>
  <c r="Y172" i="2" s="1"/>
  <c r="X150" i="2"/>
  <c r="Y150" i="2" s="1"/>
  <c r="X196" i="2"/>
  <c r="Y196" i="2" s="1"/>
  <c r="X142" i="2"/>
  <c r="Y142" i="2" s="1"/>
  <c r="X139" i="2"/>
  <c r="Y139" i="2" s="1"/>
  <c r="X192" i="2"/>
  <c r="Y192" i="2" s="1"/>
  <c r="X155" i="2"/>
  <c r="Y155" i="2" s="1"/>
  <c r="X201" i="2"/>
  <c r="Y201" i="2" s="1"/>
  <c r="R44" i="2"/>
  <c r="S44" i="2" s="1"/>
  <c r="S43" i="2" s="1"/>
  <c r="R36" i="2"/>
  <c r="S36" i="2" s="1"/>
  <c r="S34" i="2" s="1"/>
  <c r="R72" i="2"/>
  <c r="S72" i="2" s="1"/>
  <c r="R50" i="2"/>
  <c r="S50" i="2" s="1"/>
  <c r="Z343" i="2"/>
  <c r="AA343" i="2" s="1"/>
  <c r="AA342" i="2" s="1"/>
  <c r="Z346" i="2"/>
  <c r="AA346" i="2" s="1"/>
  <c r="AA345" i="2" s="1"/>
  <c r="Z355" i="2"/>
  <c r="AA355" i="2" s="1"/>
  <c r="V205" i="2"/>
  <c r="W205" i="2" s="1"/>
  <c r="V200" i="2"/>
  <c r="W200" i="2" s="1"/>
  <c r="V195" i="2"/>
  <c r="W195" i="2" s="1"/>
  <c r="Q73" i="2"/>
  <c r="M46" i="1"/>
  <c r="N46" i="1" s="1"/>
  <c r="O46" i="1"/>
  <c r="P46" i="1" s="1"/>
  <c r="Q46" i="1" s="1"/>
  <c r="H329" i="2"/>
  <c r="I329" i="2" s="1"/>
  <c r="H303" i="2"/>
  <c r="I303" i="2" s="1"/>
  <c r="H215" i="2"/>
  <c r="I215" i="2" s="1"/>
  <c r="H270" i="2"/>
  <c r="I270" i="2" s="1"/>
  <c r="H280" i="2"/>
  <c r="I280" i="2" s="1"/>
  <c r="H165" i="2"/>
  <c r="I165" i="2" s="1"/>
  <c r="H207" i="2"/>
  <c r="I207" i="2" s="1"/>
  <c r="H540" i="2"/>
  <c r="I540" i="2" s="1"/>
  <c r="H288" i="2"/>
  <c r="I288" i="2" s="1"/>
  <c r="H260" i="2"/>
  <c r="I260" i="2" s="1"/>
  <c r="H251" i="2"/>
  <c r="I251" i="2" s="1"/>
  <c r="H177" i="2"/>
  <c r="I177" i="2" s="1"/>
  <c r="H340" i="2"/>
  <c r="I340" i="2" s="1"/>
  <c r="H299" i="2"/>
  <c r="I299" i="2" s="1"/>
  <c r="H265" i="2"/>
  <c r="I265" i="2" s="1"/>
  <c r="H234" i="2"/>
  <c r="I234" i="2" s="1"/>
  <c r="H255" i="2"/>
  <c r="I255" i="2" s="1"/>
  <c r="H197" i="2"/>
  <c r="I197" i="2" s="1"/>
  <c r="H160" i="2"/>
  <c r="I160" i="2" s="1"/>
  <c r="H185" i="2"/>
  <c r="I185" i="2" s="1"/>
  <c r="H325" i="2"/>
  <c r="I325" i="2" s="1"/>
  <c r="H246" i="2"/>
  <c r="I246" i="2" s="1"/>
  <c r="H226" i="2"/>
  <c r="I226" i="2" s="1"/>
  <c r="H238" i="2"/>
  <c r="I238" i="2" s="1"/>
  <c r="H193" i="2"/>
  <c r="I193" i="2" s="1"/>
  <c r="H535" i="2"/>
  <c r="I535" i="2" s="1"/>
  <c r="H306" i="2"/>
  <c r="I306" i="2" s="1"/>
  <c r="H333" i="2"/>
  <c r="I333" i="2" s="1"/>
  <c r="H202" i="2"/>
  <c r="I202" i="2" s="1"/>
  <c r="H169" i="2"/>
  <c r="I169" i="2" s="1"/>
  <c r="H211" i="2"/>
  <c r="I211" i="2" s="1"/>
  <c r="H181" i="2"/>
  <c r="I181" i="2" s="1"/>
  <c r="H151" i="2"/>
  <c r="I151" i="2" s="1"/>
  <c r="H316" i="2"/>
  <c r="I316" i="2" s="1"/>
  <c r="H292" i="2"/>
  <c r="I292" i="2" s="1"/>
  <c r="H311" i="2"/>
  <c r="I311" i="2" s="1"/>
  <c r="H275" i="2"/>
  <c r="I275" i="2" s="1"/>
  <c r="H173" i="2"/>
  <c r="I173" i="2" s="1"/>
  <c r="H531" i="2"/>
  <c r="I531" i="2" s="1"/>
  <c r="H321" i="2"/>
  <c r="I321" i="2" s="1"/>
  <c r="H230" i="2"/>
  <c r="I230" i="2" s="1"/>
  <c r="H188" i="2"/>
  <c r="I188" i="2" s="1"/>
  <c r="I187" i="2" s="1"/>
  <c r="H92" i="1" s="1"/>
  <c r="H156" i="2"/>
  <c r="I156" i="2" s="1"/>
  <c r="H242" i="2"/>
  <c r="I242" i="2" s="1"/>
  <c r="H147" i="2"/>
  <c r="I147" i="2" s="1"/>
  <c r="K462" i="2"/>
  <c r="K461" i="2" s="1"/>
  <c r="U461" i="2"/>
  <c r="T453" i="2" s="1"/>
  <c r="O190" i="2"/>
  <c r="O154" i="2"/>
  <c r="O297" i="2"/>
  <c r="O158" i="2"/>
  <c r="O304" i="2"/>
  <c r="P355" i="2"/>
  <c r="Q355" i="2" s="1"/>
  <c r="P343" i="2"/>
  <c r="Q343" i="2" s="1"/>
  <c r="P346" i="2"/>
  <c r="Q346" i="2" s="1"/>
  <c r="V66" i="2"/>
  <c r="W66" i="2" s="1"/>
  <c r="V88" i="2"/>
  <c r="W88" i="2" s="1"/>
  <c r="N31" i="2"/>
  <c r="O31" i="2" s="1"/>
  <c r="O30" i="2" s="1"/>
  <c r="N364" i="2"/>
  <c r="O364" i="2" s="1"/>
  <c r="O363" i="2" s="1"/>
  <c r="N335" i="2"/>
  <c r="O335" i="2" s="1"/>
  <c r="O334" i="2" s="1"/>
  <c r="N132" i="2"/>
  <c r="O132" i="2" s="1"/>
  <c r="O131" i="2" s="1"/>
  <c r="N49" i="2"/>
  <c r="O49" i="2" s="1"/>
  <c r="O48" i="2" s="1"/>
  <c r="N371" i="2"/>
  <c r="O371" i="2" s="1"/>
  <c r="N141" i="2"/>
  <c r="O141" i="2" s="1"/>
  <c r="O140" i="2" s="1"/>
  <c r="N96" i="2"/>
  <c r="O96" i="2" s="1"/>
  <c r="O95" i="2" s="1"/>
  <c r="N384" i="2"/>
  <c r="O384" i="2" s="1"/>
  <c r="O383" i="2" s="1"/>
  <c r="N337" i="2"/>
  <c r="O337" i="2" s="1"/>
  <c r="O336" i="2" s="1"/>
  <c r="N479" i="2"/>
  <c r="O479" i="2" s="1"/>
  <c r="O478" i="2" s="1"/>
  <c r="N101" i="2" s="1"/>
  <c r="O101" i="2" s="1"/>
  <c r="N295" i="2"/>
  <c r="O295" i="2" s="1"/>
  <c r="O294" i="2" s="1"/>
  <c r="N464" i="2"/>
  <c r="O464" i="2" s="1"/>
  <c r="O463" i="2" s="1"/>
  <c r="N85" i="2" s="1"/>
  <c r="O85" i="2" s="1"/>
  <c r="O84" i="2" s="1"/>
  <c r="N382" i="2"/>
  <c r="O382" i="2" s="1"/>
  <c r="N61" i="2"/>
  <c r="O61" i="2" s="1"/>
  <c r="N117" i="2"/>
  <c r="O117" i="2" s="1"/>
  <c r="N105" i="2"/>
  <c r="O105" i="2" s="1"/>
  <c r="O104" i="2" s="1"/>
  <c r="N111" i="2"/>
  <c r="O111" i="2" s="1"/>
  <c r="N99" i="2"/>
  <c r="O99" i="2" s="1"/>
  <c r="O98" i="2" s="1"/>
  <c r="N33" i="2"/>
  <c r="O33" i="2" s="1"/>
  <c r="O32" i="2" s="1"/>
  <c r="N75" i="2"/>
  <c r="O75" i="2" s="1"/>
  <c r="O73" i="2" s="1"/>
  <c r="N86" i="2"/>
  <c r="O86" i="2" s="1"/>
  <c r="N28" i="2"/>
  <c r="O28" i="2" s="1"/>
  <c r="O27" i="2" s="1"/>
  <c r="N144" i="2"/>
  <c r="O144" i="2" s="1"/>
  <c r="O143" i="2" s="1"/>
  <c r="N138" i="2"/>
  <c r="O138" i="2" s="1"/>
  <c r="O137" i="2" s="1"/>
  <c r="N45" i="2"/>
  <c r="O45" i="2" s="1"/>
  <c r="N91" i="2"/>
  <c r="O91" i="2" s="1"/>
  <c r="O90" i="2" s="1"/>
  <c r="N71" i="2"/>
  <c r="O71" i="2" s="1"/>
  <c r="O69" i="2" s="1"/>
  <c r="H33" i="2"/>
  <c r="I33" i="2" s="1"/>
  <c r="I32" i="2" s="1"/>
  <c r="H30" i="1" s="1"/>
  <c r="H384" i="2"/>
  <c r="I384" i="2" s="1"/>
  <c r="I383" i="2" s="1"/>
  <c r="H173" i="1" s="1"/>
  <c r="H364" i="2"/>
  <c r="I364" i="2" s="1"/>
  <c r="I363" i="2" s="1"/>
  <c r="H371" i="2"/>
  <c r="I371" i="2" s="1"/>
  <c r="I370" i="2" s="1"/>
  <c r="H165" i="1" s="1"/>
  <c r="H141" i="2"/>
  <c r="I141" i="2" s="1"/>
  <c r="H464" i="2"/>
  <c r="I464" i="2" s="1"/>
  <c r="I463" i="2" s="1"/>
  <c r="H85" i="2" s="1"/>
  <c r="I85" i="2" s="1"/>
  <c r="I84" i="2" s="1"/>
  <c r="H47" i="1" s="1"/>
  <c r="H337" i="2"/>
  <c r="I337" i="2" s="1"/>
  <c r="H295" i="2"/>
  <c r="I295" i="2" s="1"/>
  <c r="H382" i="2"/>
  <c r="I382" i="2" s="1"/>
  <c r="I380" i="2" s="1"/>
  <c r="H171" i="1" s="1"/>
  <c r="H479" i="2"/>
  <c r="I479" i="2" s="1"/>
  <c r="I478" i="2" s="1"/>
  <c r="H101" i="2" s="1"/>
  <c r="I101" i="2" s="1"/>
  <c r="H335" i="2"/>
  <c r="I335" i="2" s="1"/>
  <c r="I334" i="2" s="1"/>
  <c r="H155" i="1" s="1"/>
  <c r="H138" i="2"/>
  <c r="I138" i="2" s="1"/>
  <c r="H132" i="2"/>
  <c r="I132" i="2" s="1"/>
  <c r="I131" i="2" s="1"/>
  <c r="H57" i="1" s="1"/>
  <c r="H99" i="2"/>
  <c r="I99" i="2" s="1"/>
  <c r="I98" i="2" s="1"/>
  <c r="H52" i="1" s="1"/>
  <c r="H86" i="2"/>
  <c r="I86" i="2" s="1"/>
  <c r="H105" i="2"/>
  <c r="I105" i="2" s="1"/>
  <c r="I104" i="2" s="1"/>
  <c r="H53" i="1" s="1"/>
  <c r="H111" i="2"/>
  <c r="I111" i="2" s="1"/>
  <c r="H91" i="2"/>
  <c r="I91" i="2" s="1"/>
  <c r="I90" i="2" s="1"/>
  <c r="H48" i="1" s="1"/>
  <c r="H144" i="2"/>
  <c r="I144" i="2" s="1"/>
  <c r="H117" i="2"/>
  <c r="I117" i="2" s="1"/>
  <c r="I115" i="2" s="1"/>
  <c r="H55" i="1" s="1"/>
  <c r="H31" i="2"/>
  <c r="I31" i="2" s="1"/>
  <c r="I30" i="2" s="1"/>
  <c r="H29" i="1" s="1"/>
  <c r="H71" i="2"/>
  <c r="I71" i="2" s="1"/>
  <c r="I69" i="2" s="1"/>
  <c r="H41" i="1" s="1"/>
  <c r="H75" i="2"/>
  <c r="I75" i="2" s="1"/>
  <c r="I73" i="2" s="1"/>
  <c r="H43" i="1" s="1"/>
  <c r="H49" i="2"/>
  <c r="I49" i="2" s="1"/>
  <c r="I48" i="2" s="1"/>
  <c r="H37" i="1" s="1"/>
  <c r="H61" i="2"/>
  <c r="I61" i="2" s="1"/>
  <c r="I60" i="2" s="1"/>
  <c r="H38" i="1" s="1"/>
  <c r="H28" i="2"/>
  <c r="I28" i="2" s="1"/>
  <c r="I27" i="2" s="1"/>
  <c r="H27" i="1" s="1"/>
  <c r="H96" i="2"/>
  <c r="I96" i="2" s="1"/>
  <c r="I95" i="2" s="1"/>
  <c r="H51" i="1" s="1"/>
  <c r="H45" i="2"/>
  <c r="I45" i="2" s="1"/>
  <c r="I43" i="2" s="1"/>
  <c r="H35" i="1" s="1"/>
  <c r="AA253" i="2"/>
  <c r="AA249" i="2"/>
  <c r="AA538" i="2"/>
  <c r="Z222" i="2" s="1"/>
  <c r="AA222" i="2" s="1"/>
  <c r="AA236" i="2"/>
  <c r="Q339" i="2"/>
  <c r="X25" i="2"/>
  <c r="Y25" i="2" s="1"/>
  <c r="Y22" i="2" s="1"/>
  <c r="X67" i="2"/>
  <c r="Y67" i="2" s="1"/>
  <c r="O533" i="2"/>
  <c r="AA232" i="2"/>
  <c r="O529" i="2"/>
  <c r="N219" i="2" s="1"/>
  <c r="O219" i="2" s="1"/>
  <c r="W73" i="2"/>
  <c r="K32" i="1"/>
  <c r="L32" i="1" s="1"/>
  <c r="L31" i="1" s="1"/>
  <c r="AA327" i="2"/>
  <c r="R31" i="2"/>
  <c r="S31" i="2" s="1"/>
  <c r="S30" i="2" s="1"/>
  <c r="R144" i="2"/>
  <c r="S144" i="2" s="1"/>
  <c r="S143" i="2" s="1"/>
  <c r="R99" i="2"/>
  <c r="S99" i="2" s="1"/>
  <c r="R479" i="2"/>
  <c r="S479" i="2" s="1"/>
  <c r="S478" i="2" s="1"/>
  <c r="R101" i="2" s="1"/>
  <c r="S101" i="2" s="1"/>
  <c r="R371" i="2"/>
  <c r="S371" i="2" s="1"/>
  <c r="S370" i="2" s="1"/>
  <c r="R335" i="2"/>
  <c r="S335" i="2" s="1"/>
  <c r="S334" i="2" s="1"/>
  <c r="R337" i="2"/>
  <c r="S337" i="2" s="1"/>
  <c r="S336" i="2" s="1"/>
  <c r="R364" i="2"/>
  <c r="S364" i="2" s="1"/>
  <c r="S363" i="2" s="1"/>
  <c r="R464" i="2"/>
  <c r="S464" i="2" s="1"/>
  <c r="S463" i="2" s="1"/>
  <c r="R85" i="2" s="1"/>
  <c r="S85" i="2" s="1"/>
  <c r="R384" i="2"/>
  <c r="S384" i="2" s="1"/>
  <c r="S383" i="2" s="1"/>
  <c r="R295" i="2"/>
  <c r="S295" i="2" s="1"/>
  <c r="S294" i="2" s="1"/>
  <c r="R28" i="2"/>
  <c r="S28" i="2" s="1"/>
  <c r="S27" i="2" s="1"/>
  <c r="R382" i="2"/>
  <c r="S382" i="2" s="1"/>
  <c r="R141" i="2"/>
  <c r="S141" i="2" s="1"/>
  <c r="S140" i="2" s="1"/>
  <c r="R132" i="2"/>
  <c r="S132" i="2" s="1"/>
  <c r="S131" i="2" s="1"/>
  <c r="R91" i="2"/>
  <c r="S91" i="2" s="1"/>
  <c r="S90" i="2" s="1"/>
  <c r="R61" i="2"/>
  <c r="S61" i="2" s="1"/>
  <c r="S60" i="2" s="1"/>
  <c r="R117" i="2"/>
  <c r="S117" i="2" s="1"/>
  <c r="R33" i="2"/>
  <c r="S33" i="2" s="1"/>
  <c r="S32" i="2" s="1"/>
  <c r="R86" i="2"/>
  <c r="S86" i="2" s="1"/>
  <c r="R49" i="2"/>
  <c r="S49" i="2" s="1"/>
  <c r="S48" i="2" s="1"/>
  <c r="R45" i="2"/>
  <c r="S45" i="2" s="1"/>
  <c r="R105" i="2"/>
  <c r="S105" i="2" s="1"/>
  <c r="S104" i="2" s="1"/>
  <c r="R96" i="2"/>
  <c r="S96" i="2" s="1"/>
  <c r="S95" i="2" s="1"/>
  <c r="R75" i="2"/>
  <c r="S75" i="2" s="1"/>
  <c r="S73" i="2" s="1"/>
  <c r="R111" i="2"/>
  <c r="S111" i="2" s="1"/>
  <c r="R138" i="2"/>
  <c r="S138" i="2" s="1"/>
  <c r="S137" i="2" s="1"/>
  <c r="R71" i="2"/>
  <c r="S71" i="2" s="1"/>
  <c r="S69" i="2" s="1"/>
  <c r="V346" i="2"/>
  <c r="W346" i="2" s="1"/>
  <c r="V355" i="2"/>
  <c r="W355" i="2" s="1"/>
  <c r="V343" i="2"/>
  <c r="W343" i="2" s="1"/>
  <c r="N343" i="2"/>
  <c r="O343" i="2" s="1"/>
  <c r="O342" i="2" s="1"/>
  <c r="N346" i="2"/>
  <c r="O346" i="2" s="1"/>
  <c r="O345" i="2" s="1"/>
  <c r="N355" i="2"/>
  <c r="O355" i="2" s="1"/>
  <c r="O354" i="2" s="1"/>
  <c r="O263" i="2"/>
  <c r="O228" i="2"/>
  <c r="O327" i="2"/>
  <c r="O167" i="2"/>
  <c r="O323" i="2"/>
  <c r="N377" i="2"/>
  <c r="O377" i="2" s="1"/>
  <c r="O376" i="2" s="1"/>
  <c r="N365" i="2"/>
  <c r="O365" i="2" s="1"/>
  <c r="N372" i="2"/>
  <c r="O372" i="2" s="1"/>
  <c r="N368" i="2"/>
  <c r="O368" i="2" s="1"/>
  <c r="O367" i="2" s="1"/>
  <c r="N62" i="2"/>
  <c r="O62" i="2" s="1"/>
  <c r="R66" i="2"/>
  <c r="S66" i="2" s="1"/>
  <c r="R88" i="2"/>
  <c r="S88" i="2" s="1"/>
  <c r="K563" i="2"/>
  <c r="K562" i="2" s="1"/>
  <c r="U562" i="2"/>
  <c r="T552" i="2" s="1"/>
  <c r="V381" i="2"/>
  <c r="W381" i="2" s="1"/>
  <c r="W380" i="2" s="1"/>
  <c r="V133" i="2"/>
  <c r="W133" i="2" s="1"/>
  <c r="V87" i="2"/>
  <c r="W87" i="2" s="1"/>
  <c r="V110" i="2"/>
  <c r="W110" i="2" s="1"/>
  <c r="W109" i="2" s="1"/>
  <c r="V97" i="2"/>
  <c r="W97" i="2" s="1"/>
  <c r="V106" i="2"/>
  <c r="W106" i="2" s="1"/>
  <c r="V116" i="2"/>
  <c r="W116" i="2" s="1"/>
  <c r="W115" i="2" s="1"/>
  <c r="V100" i="2"/>
  <c r="W100" i="2" s="1"/>
  <c r="V92" i="2"/>
  <c r="W92" i="2" s="1"/>
  <c r="K168" i="1"/>
  <c r="L168" i="1" s="1"/>
  <c r="H355" i="2"/>
  <c r="I355" i="2" s="1"/>
  <c r="I354" i="2" s="1"/>
  <c r="H161" i="1" s="1"/>
  <c r="H346" i="2"/>
  <c r="I346" i="2" s="1"/>
  <c r="I345" i="2" s="1"/>
  <c r="H160" i="1" s="1"/>
  <c r="H343" i="2"/>
  <c r="I343" i="2" s="1"/>
  <c r="I342" i="2" s="1"/>
  <c r="H159" i="1" s="1"/>
  <c r="AA331" i="2"/>
  <c r="AA244" i="2"/>
  <c r="AA154" i="2"/>
  <c r="AA213" i="2"/>
  <c r="AA314" i="2"/>
  <c r="AA158" i="2"/>
  <c r="U450" i="2"/>
  <c r="T442" i="2" s="1"/>
  <c r="K451" i="2"/>
  <c r="K450" i="2" s="1"/>
  <c r="X195" i="2"/>
  <c r="Y195" i="2" s="1"/>
  <c r="X200" i="2"/>
  <c r="Y200" i="2" s="1"/>
  <c r="X205" i="2"/>
  <c r="Y205" i="2" s="1"/>
  <c r="Q146" i="2"/>
  <c r="Y73" i="2"/>
  <c r="O290" i="2"/>
  <c r="I109" i="2"/>
  <c r="H54" i="1" s="1"/>
  <c r="AA190" i="2"/>
  <c r="AA228" i="2"/>
  <c r="P200" i="2"/>
  <c r="Q200" i="2" s="1"/>
  <c r="Q199" i="2" s="1"/>
  <c r="P195" i="2"/>
  <c r="Q195" i="2" s="1"/>
  <c r="Q194" i="2" s="1"/>
  <c r="P205" i="2"/>
  <c r="Q205" i="2" s="1"/>
  <c r="Q204" i="2" s="1"/>
  <c r="X372" i="2"/>
  <c r="Y372" i="2" s="1"/>
  <c r="X368" i="2"/>
  <c r="Y368" i="2" s="1"/>
  <c r="Y367" i="2" s="1"/>
  <c r="X365" i="2"/>
  <c r="Y365" i="2" s="1"/>
  <c r="X377" i="2"/>
  <c r="Y377" i="2" s="1"/>
  <c r="Y376" i="2" s="1"/>
  <c r="X62" i="2"/>
  <c r="Y62" i="2" s="1"/>
  <c r="H66" i="2"/>
  <c r="I66" i="2" s="1"/>
  <c r="I65" i="2" s="1"/>
  <c r="H39" i="1" s="1"/>
  <c r="H88" i="2"/>
  <c r="I88" i="2" s="1"/>
  <c r="O149" i="2"/>
  <c r="AA22" i="2"/>
  <c r="I503" i="2"/>
  <c r="K526" i="2"/>
  <c r="K525" i="2" s="1"/>
  <c r="U525" i="2"/>
  <c r="T508" i="2" s="1"/>
  <c r="V67" i="2"/>
  <c r="W67" i="2" s="1"/>
  <c r="V25" i="2"/>
  <c r="W25" i="2" s="1"/>
  <c r="W22" i="2" s="1"/>
  <c r="R343" i="2"/>
  <c r="S343" i="2" s="1"/>
  <c r="R346" i="2"/>
  <c r="S346" i="2" s="1"/>
  <c r="R355" i="2"/>
  <c r="S355" i="2" s="1"/>
  <c r="L337" i="2"/>
  <c r="M337" i="2" s="1"/>
  <c r="L364" i="2"/>
  <c r="M364" i="2" s="1"/>
  <c r="L295" i="2"/>
  <c r="M295" i="2" s="1"/>
  <c r="L479" i="2"/>
  <c r="M479" i="2" s="1"/>
  <c r="M478" i="2" s="1"/>
  <c r="L101" i="2" s="1"/>
  <c r="M101" i="2" s="1"/>
  <c r="L132" i="2"/>
  <c r="M132" i="2" s="1"/>
  <c r="M131" i="2" s="1"/>
  <c r="L49" i="2"/>
  <c r="M49" i="2" s="1"/>
  <c r="L464" i="2"/>
  <c r="M464" i="2" s="1"/>
  <c r="M463" i="2" s="1"/>
  <c r="L85" i="2" s="1"/>
  <c r="M85" i="2" s="1"/>
  <c r="M84" i="2" s="1"/>
  <c r="L371" i="2"/>
  <c r="M371" i="2" s="1"/>
  <c r="L382" i="2"/>
  <c r="M382" i="2" s="1"/>
  <c r="M380" i="2" s="1"/>
  <c r="L335" i="2"/>
  <c r="M335" i="2" s="1"/>
  <c r="M334" i="2" s="1"/>
  <c r="L144" i="2"/>
  <c r="M144" i="2" s="1"/>
  <c r="L105" i="2"/>
  <c r="M105" i="2" s="1"/>
  <c r="M104" i="2" s="1"/>
  <c r="L384" i="2"/>
  <c r="M384" i="2" s="1"/>
  <c r="M383" i="2" s="1"/>
  <c r="L31" i="2"/>
  <c r="M31" i="2" s="1"/>
  <c r="M30" i="2" s="1"/>
  <c r="L117" i="2"/>
  <c r="M117" i="2" s="1"/>
  <c r="M115" i="2" s="1"/>
  <c r="L86" i="2"/>
  <c r="M86" i="2" s="1"/>
  <c r="L99" i="2"/>
  <c r="M99" i="2" s="1"/>
  <c r="L33" i="2"/>
  <c r="M33" i="2" s="1"/>
  <c r="M32" i="2" s="1"/>
  <c r="L96" i="2"/>
  <c r="M96" i="2" s="1"/>
  <c r="M95" i="2" s="1"/>
  <c r="L91" i="2"/>
  <c r="M91" i="2" s="1"/>
  <c r="M90" i="2" s="1"/>
  <c r="L61" i="2"/>
  <c r="M61" i="2" s="1"/>
  <c r="L111" i="2"/>
  <c r="M111" i="2" s="1"/>
  <c r="M109" i="2" s="1"/>
  <c r="L28" i="2"/>
  <c r="M28" i="2" s="1"/>
  <c r="M27" i="2" s="1"/>
  <c r="L75" i="2"/>
  <c r="M75" i="2" s="1"/>
  <c r="L141" i="2"/>
  <c r="M141" i="2" s="1"/>
  <c r="L138" i="2"/>
  <c r="M138" i="2" s="1"/>
  <c r="L45" i="2"/>
  <c r="M45" i="2" s="1"/>
  <c r="L71" i="2"/>
  <c r="M71" i="2" s="1"/>
  <c r="O240" i="2"/>
  <c r="O268" i="2"/>
  <c r="O224" i="2"/>
  <c r="O331" i="2"/>
  <c r="V347" i="2"/>
  <c r="W347" i="2" s="1"/>
  <c r="V356" i="2"/>
  <c r="W356" i="2" s="1"/>
  <c r="V344" i="2"/>
  <c r="W344" i="2" s="1"/>
  <c r="Q380" i="2"/>
  <c r="AA167" i="2"/>
  <c r="AA273" i="2"/>
  <c r="AA297" i="2"/>
  <c r="V315" i="2"/>
  <c r="W315" i="2" s="1"/>
  <c r="V298" i="2"/>
  <c r="W298" i="2" s="1"/>
  <c r="V196" i="2"/>
  <c r="W196" i="2" s="1"/>
  <c r="V274" i="2"/>
  <c r="W274" i="2" s="1"/>
  <c r="V176" i="2"/>
  <c r="W176" i="2" s="1"/>
  <c r="V210" i="2"/>
  <c r="W210" i="2" s="1"/>
  <c r="V168" i="2"/>
  <c r="W168" i="2" s="1"/>
  <c r="V159" i="2"/>
  <c r="W159" i="2" s="1"/>
  <c r="W158" i="2" s="1"/>
  <c r="V341" i="2"/>
  <c r="W341" i="2" s="1"/>
  <c r="V320" i="2"/>
  <c r="W320" i="2" s="1"/>
  <c r="V259" i="2"/>
  <c r="W259" i="2" s="1"/>
  <c r="V254" i="2"/>
  <c r="W254" i="2" s="1"/>
  <c r="V180" i="2"/>
  <c r="W180" i="2" s="1"/>
  <c r="V148" i="2"/>
  <c r="W148" i="2" s="1"/>
  <c r="V328" i="2"/>
  <c r="W328" i="2" s="1"/>
  <c r="V296" i="2"/>
  <c r="W296" i="2" s="1"/>
  <c r="V338" i="2"/>
  <c r="W338" i="2" s="1"/>
  <c r="V237" i="2"/>
  <c r="W237" i="2" s="1"/>
  <c r="V534" i="2"/>
  <c r="W534" i="2" s="1"/>
  <c r="V310" i="2"/>
  <c r="W310" i="2" s="1"/>
  <c r="V225" i="2"/>
  <c r="W225" i="2" s="1"/>
  <c r="V229" i="2"/>
  <c r="W229" i="2" s="1"/>
  <c r="V201" i="2"/>
  <c r="W201" i="2" s="1"/>
  <c r="V172" i="2"/>
  <c r="W172" i="2" s="1"/>
  <c r="V142" i="2"/>
  <c r="W142" i="2" s="1"/>
  <c r="V214" i="2"/>
  <c r="W214" i="2" s="1"/>
  <c r="V269" i="2"/>
  <c r="W269" i="2" s="1"/>
  <c r="V155" i="2"/>
  <c r="W155" i="2" s="1"/>
  <c r="V184" i="2"/>
  <c r="W184" i="2" s="1"/>
  <c r="V139" i="2"/>
  <c r="W139" i="2" s="1"/>
  <c r="V530" i="2"/>
  <c r="W530" i="2" s="1"/>
  <c r="W529" i="2" s="1"/>
  <c r="V219" i="2" s="1"/>
  <c r="W219" i="2" s="1"/>
  <c r="V279" i="2"/>
  <c r="W279" i="2" s="1"/>
  <c r="W278" i="2" s="1"/>
  <c r="V302" i="2"/>
  <c r="W302" i="2" s="1"/>
  <c r="V305" i="2"/>
  <c r="W305" i="2" s="1"/>
  <c r="V250" i="2"/>
  <c r="W250" i="2" s="1"/>
  <c r="V291" i="2"/>
  <c r="W291" i="2" s="1"/>
  <c r="V241" i="2"/>
  <c r="W241" i="2" s="1"/>
  <c r="W240" i="2" s="1"/>
  <c r="V264" i="2"/>
  <c r="W264" i="2" s="1"/>
  <c r="V192" i="2"/>
  <c r="W192" i="2" s="1"/>
  <c r="V539" i="2"/>
  <c r="W539" i="2" s="1"/>
  <c r="W538" i="2" s="1"/>
  <c r="V222" i="2" s="1"/>
  <c r="W222" i="2" s="1"/>
  <c r="V287" i="2"/>
  <c r="W287" i="2" s="1"/>
  <c r="V332" i="2"/>
  <c r="W332" i="2" s="1"/>
  <c r="V324" i="2"/>
  <c r="W324" i="2" s="1"/>
  <c r="V233" i="2"/>
  <c r="W233" i="2" s="1"/>
  <c r="V284" i="2"/>
  <c r="W284" i="2" s="1"/>
  <c r="W283" i="2" s="1"/>
  <c r="V245" i="2"/>
  <c r="W245" i="2" s="1"/>
  <c r="V150" i="2"/>
  <c r="W150" i="2" s="1"/>
  <c r="V145" i="2"/>
  <c r="W145" i="2" s="1"/>
  <c r="V164" i="2"/>
  <c r="W164" i="2" s="1"/>
  <c r="V206" i="2"/>
  <c r="W206" i="2" s="1"/>
  <c r="Z50" i="2"/>
  <c r="AA50" i="2" s="1"/>
  <c r="Z72" i="2"/>
  <c r="AA72" i="2" s="1"/>
  <c r="Z44" i="2"/>
  <c r="AA44" i="2" s="1"/>
  <c r="AA43" i="2" s="1"/>
  <c r="Z36" i="2"/>
  <c r="AA36" i="2" s="1"/>
  <c r="AA34" i="2" s="1"/>
  <c r="L377" i="2"/>
  <c r="M377" i="2" s="1"/>
  <c r="M376" i="2" s="1"/>
  <c r="L372" i="2"/>
  <c r="M372" i="2" s="1"/>
  <c r="L368" i="2"/>
  <c r="M368" i="2" s="1"/>
  <c r="M367" i="2" s="1"/>
  <c r="L365" i="2"/>
  <c r="M365" i="2" s="1"/>
  <c r="L62" i="2"/>
  <c r="M62" i="2" s="1"/>
  <c r="L332" i="2"/>
  <c r="M332" i="2" s="1"/>
  <c r="L310" i="2"/>
  <c r="M310" i="2" s="1"/>
  <c r="L172" i="2"/>
  <c r="M172" i="2" s="1"/>
  <c r="L530" i="2"/>
  <c r="M530" i="2" s="1"/>
  <c r="M529" i="2" s="1"/>
  <c r="L219" i="2" s="1"/>
  <c r="M219" i="2" s="1"/>
  <c r="L320" i="2"/>
  <c r="M320" i="2" s="1"/>
  <c r="L296" i="2"/>
  <c r="M296" i="2" s="1"/>
  <c r="L229" i="2"/>
  <c r="M229" i="2" s="1"/>
  <c r="L155" i="2"/>
  <c r="M155" i="2" s="1"/>
  <c r="L534" i="2"/>
  <c r="M534" i="2" s="1"/>
  <c r="L328" i="2"/>
  <c r="M328" i="2" s="1"/>
  <c r="L302" i="2"/>
  <c r="M302" i="2" s="1"/>
  <c r="L214" i="2"/>
  <c r="M214" i="2" s="1"/>
  <c r="M213" i="2" s="1"/>
  <c r="L269" i="2"/>
  <c r="M269" i="2" s="1"/>
  <c r="L164" i="2"/>
  <c r="M164" i="2" s="1"/>
  <c r="L210" i="2"/>
  <c r="M210" i="2" s="1"/>
  <c r="L539" i="2"/>
  <c r="M539" i="2" s="1"/>
  <c r="L287" i="2"/>
  <c r="M287" i="2" s="1"/>
  <c r="L259" i="2"/>
  <c r="M259" i="2" s="1"/>
  <c r="L250" i="2"/>
  <c r="M250" i="2" s="1"/>
  <c r="L274" i="2"/>
  <c r="M274" i="2" s="1"/>
  <c r="M273" i="2" s="1"/>
  <c r="L206" i="2"/>
  <c r="M206" i="2" s="1"/>
  <c r="L176" i="2"/>
  <c r="M176" i="2" s="1"/>
  <c r="L338" i="2"/>
  <c r="M338" i="2" s="1"/>
  <c r="L264" i="2"/>
  <c r="M264" i="2" s="1"/>
  <c r="L233" i="2"/>
  <c r="M233" i="2" s="1"/>
  <c r="L298" i="2"/>
  <c r="M298" i="2" s="1"/>
  <c r="L254" i="2"/>
  <c r="M254" i="2" s="1"/>
  <c r="L159" i="2"/>
  <c r="M159" i="2" s="1"/>
  <c r="M158" i="2" s="1"/>
  <c r="L184" i="2"/>
  <c r="M184" i="2" s="1"/>
  <c r="L139" i="2"/>
  <c r="M139" i="2" s="1"/>
  <c r="L324" i="2"/>
  <c r="M324" i="2" s="1"/>
  <c r="L245" i="2"/>
  <c r="M245" i="2" s="1"/>
  <c r="L279" i="2"/>
  <c r="M279" i="2" s="1"/>
  <c r="L225" i="2"/>
  <c r="M225" i="2" s="1"/>
  <c r="L237" i="2"/>
  <c r="M237" i="2" s="1"/>
  <c r="L192" i="2"/>
  <c r="M192" i="2" s="1"/>
  <c r="M190" i="2" s="1"/>
  <c r="L148" i="2"/>
  <c r="M148" i="2" s="1"/>
  <c r="L305" i="2"/>
  <c r="M305" i="2" s="1"/>
  <c r="L291" i="2"/>
  <c r="M291" i="2" s="1"/>
  <c r="L201" i="2"/>
  <c r="M201" i="2" s="1"/>
  <c r="L168" i="2"/>
  <c r="M168" i="2" s="1"/>
  <c r="L180" i="2"/>
  <c r="M180" i="2" s="1"/>
  <c r="L150" i="2"/>
  <c r="M150" i="2" s="1"/>
  <c r="L341" i="2"/>
  <c r="M341" i="2" s="1"/>
  <c r="L315" i="2"/>
  <c r="M315" i="2" s="1"/>
  <c r="L284" i="2"/>
  <c r="M284" i="2" s="1"/>
  <c r="M283" i="2" s="1"/>
  <c r="L196" i="2"/>
  <c r="M196" i="2" s="1"/>
  <c r="L142" i="2"/>
  <c r="M142" i="2" s="1"/>
  <c r="L145" i="2"/>
  <c r="M145" i="2" s="1"/>
  <c r="L241" i="2"/>
  <c r="M241" i="2" s="1"/>
  <c r="Q109" i="2"/>
  <c r="P44" i="2"/>
  <c r="Q44" i="2" s="1"/>
  <c r="Q43" i="2" s="1"/>
  <c r="P50" i="2"/>
  <c r="Q50" i="2" s="1"/>
  <c r="P72" i="2"/>
  <c r="Q72" i="2" s="1"/>
  <c r="P36" i="2"/>
  <c r="Q36" i="2" s="1"/>
  <c r="Q34" i="2" s="1"/>
  <c r="K502" i="2"/>
  <c r="K501" i="2" s="1"/>
  <c r="U501" i="2"/>
  <c r="T493" i="2" s="1"/>
  <c r="R25" i="2"/>
  <c r="S25" i="2" s="1"/>
  <c r="S22" i="2" s="1"/>
  <c r="R67" i="2"/>
  <c r="S67" i="2" s="1"/>
  <c r="V306" i="2"/>
  <c r="W306" i="2" s="1"/>
  <c r="V265" i="2"/>
  <c r="W265" i="2" s="1"/>
  <c r="V540" i="2"/>
  <c r="W540" i="2" s="1"/>
  <c r="V329" i="2"/>
  <c r="W329" i="2" s="1"/>
  <c r="V303" i="2"/>
  <c r="W303" i="2" s="1"/>
  <c r="V242" i="2"/>
  <c r="W242" i="2" s="1"/>
  <c r="V246" i="2"/>
  <c r="W246" i="2" s="1"/>
  <c r="V165" i="2"/>
  <c r="W165" i="2" s="1"/>
  <c r="V311" i="2"/>
  <c r="W311" i="2" s="1"/>
  <c r="V340" i="2"/>
  <c r="W340" i="2" s="1"/>
  <c r="W339" i="2" s="1"/>
  <c r="V288" i="2"/>
  <c r="W288" i="2" s="1"/>
  <c r="V181" i="2"/>
  <c r="W181" i="2" s="1"/>
  <c r="V321" i="2"/>
  <c r="W321" i="2" s="1"/>
  <c r="V292" i="2"/>
  <c r="W292" i="2" s="1"/>
  <c r="V260" i="2"/>
  <c r="W260" i="2" s="1"/>
  <c r="V207" i="2"/>
  <c r="W207" i="2" s="1"/>
  <c r="V280" i="2"/>
  <c r="W280" i="2" s="1"/>
  <c r="V169" i="2"/>
  <c r="W169" i="2" s="1"/>
  <c r="V531" i="2"/>
  <c r="W531" i="2" s="1"/>
  <c r="V333" i="2"/>
  <c r="W333" i="2" s="1"/>
  <c r="V255" i="2"/>
  <c r="W255" i="2" s="1"/>
  <c r="V226" i="2"/>
  <c r="W226" i="2" s="1"/>
  <c r="V251" i="2"/>
  <c r="W251" i="2" s="1"/>
  <c r="V193" i="2"/>
  <c r="W193" i="2" s="1"/>
  <c r="V177" i="2"/>
  <c r="W177" i="2" s="1"/>
  <c r="V316" i="2"/>
  <c r="W316" i="2" s="1"/>
  <c r="V275" i="2"/>
  <c r="W275" i="2" s="1"/>
  <c r="V238" i="2"/>
  <c r="W238" i="2" s="1"/>
  <c r="V211" i="2"/>
  <c r="W211" i="2" s="1"/>
  <c r="V230" i="2"/>
  <c r="W230" i="2" s="1"/>
  <c r="V234" i="2"/>
  <c r="W234" i="2" s="1"/>
  <c r="V185" i="2"/>
  <c r="W185" i="2" s="1"/>
  <c r="V270" i="2"/>
  <c r="W270" i="2" s="1"/>
  <c r="V160" i="2"/>
  <c r="W160" i="2" s="1"/>
  <c r="V535" i="2"/>
  <c r="W535" i="2" s="1"/>
  <c r="V325" i="2"/>
  <c r="W325" i="2" s="1"/>
  <c r="V299" i="2"/>
  <c r="W299" i="2" s="1"/>
  <c r="V215" i="2"/>
  <c r="W215" i="2" s="1"/>
  <c r="V173" i="2"/>
  <c r="W173" i="2" s="1"/>
  <c r="V151" i="2"/>
  <c r="W151" i="2" s="1"/>
  <c r="V188" i="2"/>
  <c r="W188" i="2" s="1"/>
  <c r="W187" i="2" s="1"/>
  <c r="V147" i="2"/>
  <c r="W147" i="2" s="1"/>
  <c r="W146" i="2" s="1"/>
  <c r="V156" i="2"/>
  <c r="W156" i="2" s="1"/>
  <c r="V197" i="2"/>
  <c r="W197" i="2" s="1"/>
  <c r="V202" i="2"/>
  <c r="W202" i="2" s="1"/>
  <c r="O244" i="2"/>
  <c r="X340" i="2"/>
  <c r="Y340" i="2" s="1"/>
  <c r="Y339" i="2" s="1"/>
  <c r="X265" i="2"/>
  <c r="Y265" i="2" s="1"/>
  <c r="X234" i="2"/>
  <c r="Y234" i="2" s="1"/>
  <c r="X255" i="2"/>
  <c r="Y255" i="2" s="1"/>
  <c r="X535" i="2"/>
  <c r="Y535" i="2" s="1"/>
  <c r="X325" i="2"/>
  <c r="Y325" i="2" s="1"/>
  <c r="X246" i="2"/>
  <c r="Y246" i="2" s="1"/>
  <c r="X226" i="2"/>
  <c r="Y226" i="2" s="1"/>
  <c r="X275" i="2"/>
  <c r="Y275" i="2" s="1"/>
  <c r="X238" i="2"/>
  <c r="Y238" i="2" s="1"/>
  <c r="X193" i="2"/>
  <c r="Y193" i="2" s="1"/>
  <c r="X306" i="2"/>
  <c r="Y306" i="2" s="1"/>
  <c r="X202" i="2"/>
  <c r="Y202" i="2" s="1"/>
  <c r="X169" i="2"/>
  <c r="Y169" i="2" s="1"/>
  <c r="X211" i="2"/>
  <c r="Y211" i="2" s="1"/>
  <c r="X181" i="2"/>
  <c r="Y181" i="2" s="1"/>
  <c r="X151" i="2"/>
  <c r="Y151" i="2" s="1"/>
  <c r="X316" i="2"/>
  <c r="Y316" i="2" s="1"/>
  <c r="X292" i="2"/>
  <c r="Y292" i="2" s="1"/>
  <c r="X197" i="2"/>
  <c r="Y197" i="2" s="1"/>
  <c r="X311" i="2"/>
  <c r="Y311" i="2" s="1"/>
  <c r="X280" i="2"/>
  <c r="Y280" i="2" s="1"/>
  <c r="X173" i="2"/>
  <c r="Y173" i="2" s="1"/>
  <c r="X531" i="2"/>
  <c r="Y531" i="2" s="1"/>
  <c r="X321" i="2"/>
  <c r="Y321" i="2" s="1"/>
  <c r="X230" i="2"/>
  <c r="Y230" i="2" s="1"/>
  <c r="X188" i="2"/>
  <c r="Y188" i="2" s="1"/>
  <c r="Y187" i="2" s="1"/>
  <c r="X156" i="2"/>
  <c r="Y156" i="2" s="1"/>
  <c r="X207" i="2"/>
  <c r="Y207" i="2" s="1"/>
  <c r="X333" i="2"/>
  <c r="Y333" i="2" s="1"/>
  <c r="X329" i="2"/>
  <c r="Y329" i="2" s="1"/>
  <c r="X303" i="2"/>
  <c r="Y303" i="2" s="1"/>
  <c r="X215" i="2"/>
  <c r="Y215" i="2" s="1"/>
  <c r="X270" i="2"/>
  <c r="Y270" i="2" s="1"/>
  <c r="X165" i="2"/>
  <c r="Y165" i="2" s="1"/>
  <c r="X147" i="2"/>
  <c r="Y147" i="2" s="1"/>
  <c r="Y146" i="2" s="1"/>
  <c r="X540" i="2"/>
  <c r="Y540" i="2" s="1"/>
  <c r="X288" i="2"/>
  <c r="Y288" i="2" s="1"/>
  <c r="X299" i="2"/>
  <c r="Y299" i="2" s="1"/>
  <c r="X260" i="2"/>
  <c r="Y260" i="2" s="1"/>
  <c r="X251" i="2"/>
  <c r="Y251" i="2" s="1"/>
  <c r="X242" i="2"/>
  <c r="Y242" i="2" s="1"/>
  <c r="X177" i="2"/>
  <c r="Y177" i="2" s="1"/>
  <c r="X185" i="2"/>
  <c r="Y185" i="2" s="1"/>
  <c r="X160" i="2"/>
  <c r="Y160" i="2" s="1"/>
  <c r="L288" i="2"/>
  <c r="M288" i="2" s="1"/>
  <c r="L311" i="2"/>
  <c r="M311" i="2" s="1"/>
  <c r="L280" i="2"/>
  <c r="M280" i="2" s="1"/>
  <c r="L535" i="2"/>
  <c r="M535" i="2" s="1"/>
  <c r="L242" i="2"/>
  <c r="M242" i="2" s="1"/>
  <c r="L292" i="2"/>
  <c r="M292" i="2" s="1"/>
  <c r="L226" i="2"/>
  <c r="M226" i="2" s="1"/>
  <c r="L531" i="2"/>
  <c r="M531" i="2" s="1"/>
  <c r="L325" i="2"/>
  <c r="M325" i="2" s="1"/>
  <c r="L260" i="2"/>
  <c r="M260" i="2" s="1"/>
  <c r="L185" i="2"/>
  <c r="M185" i="2" s="1"/>
  <c r="L169" i="2"/>
  <c r="M169" i="2" s="1"/>
  <c r="L156" i="2"/>
  <c r="M156" i="2" s="1"/>
  <c r="L540" i="2"/>
  <c r="M540" i="2" s="1"/>
  <c r="L340" i="2"/>
  <c r="M340" i="2" s="1"/>
  <c r="L306" i="2"/>
  <c r="M306" i="2" s="1"/>
  <c r="L230" i="2"/>
  <c r="M230" i="2" s="1"/>
  <c r="L299" i="2"/>
  <c r="M299" i="2" s="1"/>
  <c r="L177" i="2"/>
  <c r="M177" i="2" s="1"/>
  <c r="L147" i="2"/>
  <c r="M147" i="2" s="1"/>
  <c r="M146" i="2" s="1"/>
  <c r="L329" i="2"/>
  <c r="M329" i="2" s="1"/>
  <c r="L270" i="2"/>
  <c r="M270" i="2" s="1"/>
  <c r="L265" i="2"/>
  <c r="M265" i="2" s="1"/>
  <c r="L275" i="2"/>
  <c r="M275" i="2" s="1"/>
  <c r="L160" i="2"/>
  <c r="M160" i="2" s="1"/>
  <c r="L165" i="2"/>
  <c r="M165" i="2" s="1"/>
  <c r="L207" i="2"/>
  <c r="M207" i="2" s="1"/>
  <c r="L251" i="2"/>
  <c r="M251" i="2" s="1"/>
  <c r="L255" i="2"/>
  <c r="M255" i="2" s="1"/>
  <c r="L246" i="2"/>
  <c r="M246" i="2" s="1"/>
  <c r="L202" i="2"/>
  <c r="M202" i="2" s="1"/>
  <c r="L211" i="2"/>
  <c r="M211" i="2" s="1"/>
  <c r="L321" i="2"/>
  <c r="M321" i="2" s="1"/>
  <c r="L234" i="2"/>
  <c r="M234" i="2" s="1"/>
  <c r="L238" i="2"/>
  <c r="M238" i="2" s="1"/>
  <c r="L181" i="2"/>
  <c r="M181" i="2" s="1"/>
  <c r="L215" i="2"/>
  <c r="M215" i="2" s="1"/>
  <c r="L303" i="2"/>
  <c r="M303" i="2" s="1"/>
  <c r="L333" i="2"/>
  <c r="M333" i="2" s="1"/>
  <c r="L316" i="2"/>
  <c r="M316" i="2" s="1"/>
  <c r="L197" i="2"/>
  <c r="M197" i="2" s="1"/>
  <c r="L193" i="2"/>
  <c r="M193" i="2" s="1"/>
  <c r="L188" i="2"/>
  <c r="M188" i="2" s="1"/>
  <c r="M187" i="2" s="1"/>
  <c r="L151" i="2"/>
  <c r="M151" i="2" s="1"/>
  <c r="L173" i="2"/>
  <c r="M173" i="2" s="1"/>
  <c r="K440" i="2"/>
  <c r="K439" i="2" s="1"/>
  <c r="U439" i="2"/>
  <c r="T431" i="2" s="1"/>
  <c r="L36" i="2"/>
  <c r="M36" i="2" s="1"/>
  <c r="M34" i="2" s="1"/>
  <c r="L50" i="2"/>
  <c r="M50" i="2" s="1"/>
  <c r="L44" i="2"/>
  <c r="M44" i="2" s="1"/>
  <c r="M43" i="2" s="1"/>
  <c r="L72" i="2"/>
  <c r="M72" i="2" s="1"/>
  <c r="L356" i="2"/>
  <c r="M356" i="2" s="1"/>
  <c r="L344" i="2"/>
  <c r="M344" i="2" s="1"/>
  <c r="L347" i="2"/>
  <c r="M347" i="2" s="1"/>
  <c r="K528" i="2"/>
  <c r="K527" i="2" s="1"/>
  <c r="U527" i="2"/>
  <c r="T517" i="2" s="1"/>
  <c r="H539" i="2"/>
  <c r="I539" i="2" s="1"/>
  <c r="I538" i="2" s="1"/>
  <c r="H222" i="2" s="1"/>
  <c r="I222" i="2" s="1"/>
  <c r="H332" i="2"/>
  <c r="I332" i="2" s="1"/>
  <c r="I331" i="2" s="1"/>
  <c r="H154" i="1" s="1"/>
  <c r="H250" i="2"/>
  <c r="I250" i="2" s="1"/>
  <c r="I249" i="2" s="1"/>
  <c r="H121" i="1" s="1"/>
  <c r="H254" i="2"/>
  <c r="I254" i="2" s="1"/>
  <c r="I253" i="2" s="1"/>
  <c r="H245" i="2"/>
  <c r="I245" i="2" s="1"/>
  <c r="I244" i="2" s="1"/>
  <c r="H120" i="1" s="1"/>
  <c r="H214" i="2"/>
  <c r="I214" i="2" s="1"/>
  <c r="I213" i="2" s="1"/>
  <c r="H104" i="1" s="1"/>
  <c r="H298" i="2"/>
  <c r="I298" i="2" s="1"/>
  <c r="I297" i="2" s="1"/>
  <c r="H140" i="1" s="1"/>
  <c r="H320" i="2"/>
  <c r="I320" i="2" s="1"/>
  <c r="I319" i="2" s="1"/>
  <c r="H150" i="1" s="1"/>
  <c r="H233" i="2"/>
  <c r="I233" i="2" s="1"/>
  <c r="I232" i="2" s="1"/>
  <c r="H113" i="1" s="1"/>
  <c r="H237" i="2"/>
  <c r="I237" i="2" s="1"/>
  <c r="I236" i="2" s="1"/>
  <c r="H116" i="1" s="1"/>
  <c r="H180" i="2"/>
  <c r="I180" i="2" s="1"/>
  <c r="I179" i="2" s="1"/>
  <c r="H75" i="1" s="1"/>
  <c r="H148" i="2"/>
  <c r="I148" i="2" s="1"/>
  <c r="H341" i="2"/>
  <c r="I341" i="2" s="1"/>
  <c r="H302" i="2"/>
  <c r="I302" i="2" s="1"/>
  <c r="I301" i="2" s="1"/>
  <c r="H141" i="1" s="1"/>
  <c r="H274" i="2"/>
  <c r="I274" i="2" s="1"/>
  <c r="I273" i="2" s="1"/>
  <c r="H279" i="2"/>
  <c r="I279" i="2" s="1"/>
  <c r="I278" i="2" s="1"/>
  <c r="H132" i="1" s="1"/>
  <c r="H315" i="2"/>
  <c r="I315" i="2" s="1"/>
  <c r="I314" i="2" s="1"/>
  <c r="H147" i="1" s="1"/>
  <c r="H210" i="2"/>
  <c r="I210" i="2" s="1"/>
  <c r="I209" i="2" s="1"/>
  <c r="H101" i="1" s="1"/>
  <c r="H192" i="2"/>
  <c r="I192" i="2" s="1"/>
  <c r="I190" i="2" s="1"/>
  <c r="H96" i="1" s="1"/>
  <c r="H201" i="2"/>
  <c r="I201" i="2" s="1"/>
  <c r="H338" i="2"/>
  <c r="I338" i="2" s="1"/>
  <c r="H287" i="2"/>
  <c r="I287" i="2" s="1"/>
  <c r="I286" i="2" s="1"/>
  <c r="H137" i="1" s="1"/>
  <c r="H310" i="2"/>
  <c r="I310" i="2" s="1"/>
  <c r="I309" i="2" s="1"/>
  <c r="H145" i="2"/>
  <c r="I145" i="2" s="1"/>
  <c r="H534" i="2"/>
  <c r="I534" i="2" s="1"/>
  <c r="I533" i="2" s="1"/>
  <c r="H241" i="2"/>
  <c r="I241" i="2" s="1"/>
  <c r="I240" i="2" s="1"/>
  <c r="H119" i="1" s="1"/>
  <c r="H530" i="2"/>
  <c r="I530" i="2" s="1"/>
  <c r="I529" i="2" s="1"/>
  <c r="H219" i="2" s="1"/>
  <c r="I219" i="2" s="1"/>
  <c r="H324" i="2"/>
  <c r="I324" i="2" s="1"/>
  <c r="I323" i="2" s="1"/>
  <c r="H151" i="1" s="1"/>
  <c r="H291" i="2"/>
  <c r="I291" i="2" s="1"/>
  <c r="I290" i="2" s="1"/>
  <c r="H138" i="1" s="1"/>
  <c r="H184" i="2"/>
  <c r="I184" i="2" s="1"/>
  <c r="I183" i="2" s="1"/>
  <c r="H89" i="1" s="1"/>
  <c r="H196" i="2"/>
  <c r="I196" i="2" s="1"/>
  <c r="H168" i="2"/>
  <c r="I168" i="2" s="1"/>
  <c r="I167" i="2" s="1"/>
  <c r="H70" i="1" s="1"/>
  <c r="H305" i="2"/>
  <c r="I305" i="2" s="1"/>
  <c r="I304" i="2" s="1"/>
  <c r="H144" i="1" s="1"/>
  <c r="H229" i="2"/>
  <c r="I229" i="2" s="1"/>
  <c r="I228" i="2" s="1"/>
  <c r="H112" i="1" s="1"/>
  <c r="H176" i="2"/>
  <c r="I176" i="2" s="1"/>
  <c r="I175" i="2" s="1"/>
  <c r="H74" i="1" s="1"/>
  <c r="H206" i="2"/>
  <c r="I206" i="2" s="1"/>
  <c r="H328" i="2"/>
  <c r="I328" i="2" s="1"/>
  <c r="I327" i="2" s="1"/>
  <c r="H152" i="1" s="1"/>
  <c r="H296" i="2"/>
  <c r="I296" i="2" s="1"/>
  <c r="H269" i="2"/>
  <c r="I269" i="2" s="1"/>
  <c r="I268" i="2" s="1"/>
  <c r="H284" i="2"/>
  <c r="I284" i="2" s="1"/>
  <c r="I283" i="2" s="1"/>
  <c r="H134" i="1" s="1"/>
  <c r="H264" i="2"/>
  <c r="I264" i="2" s="1"/>
  <c r="I263" i="2" s="1"/>
  <c r="H127" i="1" s="1"/>
  <c r="H159" i="2"/>
  <c r="I159" i="2" s="1"/>
  <c r="I158" i="2" s="1"/>
  <c r="H68" i="1" s="1"/>
  <c r="H259" i="2"/>
  <c r="I259" i="2" s="1"/>
  <c r="I258" i="2" s="1"/>
  <c r="H164" i="2"/>
  <c r="I164" i="2" s="1"/>
  <c r="I163" i="2" s="1"/>
  <c r="H69" i="1" s="1"/>
  <c r="H155" i="2"/>
  <c r="I155" i="2" s="1"/>
  <c r="I154" i="2" s="1"/>
  <c r="H67" i="1" s="1"/>
  <c r="H150" i="2"/>
  <c r="I150" i="2" s="1"/>
  <c r="I149" i="2" s="1"/>
  <c r="H225" i="2"/>
  <c r="I225" i="2" s="1"/>
  <c r="I224" i="2" s="1"/>
  <c r="H142" i="2"/>
  <c r="I142" i="2" s="1"/>
  <c r="H139" i="2"/>
  <c r="I139" i="2" s="1"/>
  <c r="H172" i="2"/>
  <c r="I172" i="2" s="1"/>
  <c r="I171" i="2" s="1"/>
  <c r="H71" i="1" s="1"/>
  <c r="R169" i="2"/>
  <c r="S169" i="2" s="1"/>
  <c r="R160" i="2"/>
  <c r="S160" i="2" s="1"/>
  <c r="R321" i="2"/>
  <c r="S321" i="2" s="1"/>
  <c r="R306" i="2"/>
  <c r="S306" i="2" s="1"/>
  <c r="R260" i="2"/>
  <c r="S260" i="2" s="1"/>
  <c r="R275" i="2"/>
  <c r="S275" i="2" s="1"/>
  <c r="R255" i="2"/>
  <c r="S255" i="2" s="1"/>
  <c r="R181" i="2"/>
  <c r="S181" i="2" s="1"/>
  <c r="R329" i="2"/>
  <c r="S329" i="2" s="1"/>
  <c r="R238" i="2"/>
  <c r="S238" i="2" s="1"/>
  <c r="R535" i="2"/>
  <c r="S535" i="2" s="1"/>
  <c r="R311" i="2"/>
  <c r="S311" i="2" s="1"/>
  <c r="R333" i="2"/>
  <c r="S333" i="2" s="1"/>
  <c r="R226" i="2"/>
  <c r="S226" i="2" s="1"/>
  <c r="R230" i="2"/>
  <c r="S230" i="2" s="1"/>
  <c r="R299" i="2"/>
  <c r="S299" i="2" s="1"/>
  <c r="R173" i="2"/>
  <c r="S173" i="2" s="1"/>
  <c r="R197" i="2"/>
  <c r="S197" i="2" s="1"/>
  <c r="R211" i="2"/>
  <c r="S211" i="2" s="1"/>
  <c r="R215" i="2"/>
  <c r="S215" i="2" s="1"/>
  <c r="R270" i="2"/>
  <c r="S270" i="2" s="1"/>
  <c r="R188" i="2"/>
  <c r="S188" i="2" s="1"/>
  <c r="S187" i="2" s="1"/>
  <c r="R156" i="2"/>
  <c r="S156" i="2" s="1"/>
  <c r="R185" i="2"/>
  <c r="S185" i="2" s="1"/>
  <c r="R531" i="2"/>
  <c r="S531" i="2" s="1"/>
  <c r="R280" i="2"/>
  <c r="S280" i="2" s="1"/>
  <c r="R303" i="2"/>
  <c r="S303" i="2" s="1"/>
  <c r="R251" i="2"/>
  <c r="S251" i="2" s="1"/>
  <c r="R242" i="2"/>
  <c r="S242" i="2" s="1"/>
  <c r="R265" i="2"/>
  <c r="S265" i="2" s="1"/>
  <c r="R147" i="2"/>
  <c r="S147" i="2" s="1"/>
  <c r="S146" i="2" s="1"/>
  <c r="R193" i="2"/>
  <c r="S193" i="2" s="1"/>
  <c r="R540" i="2"/>
  <c r="S540" i="2" s="1"/>
  <c r="R288" i="2"/>
  <c r="S288" i="2" s="1"/>
  <c r="R325" i="2"/>
  <c r="S325" i="2" s="1"/>
  <c r="R234" i="2"/>
  <c r="S234" i="2" s="1"/>
  <c r="R292" i="2"/>
  <c r="S292" i="2" s="1"/>
  <c r="R246" i="2"/>
  <c r="S246" i="2" s="1"/>
  <c r="R151" i="2"/>
  <c r="S151" i="2" s="1"/>
  <c r="R316" i="2"/>
  <c r="S316" i="2" s="1"/>
  <c r="R340" i="2"/>
  <c r="S340" i="2" s="1"/>
  <c r="S339" i="2" s="1"/>
  <c r="R207" i="2"/>
  <c r="S207" i="2" s="1"/>
  <c r="R177" i="2"/>
  <c r="S177" i="2" s="1"/>
  <c r="R202" i="2"/>
  <c r="S202" i="2" s="1"/>
  <c r="R165" i="2"/>
  <c r="S165" i="2" s="1"/>
  <c r="O249" i="2"/>
  <c r="O213" i="2"/>
  <c r="O309" i="2"/>
  <c r="O179" i="2"/>
  <c r="O175" i="2"/>
  <c r="O286" i="2"/>
  <c r="R356" i="2"/>
  <c r="S356" i="2" s="1"/>
  <c r="R344" i="2"/>
  <c r="S344" i="2" s="1"/>
  <c r="R347" i="2"/>
  <c r="S347" i="2" s="1"/>
  <c r="M73" i="2"/>
  <c r="Q115" i="2"/>
  <c r="P344" i="2"/>
  <c r="Q344" i="2" s="1"/>
  <c r="P356" i="2"/>
  <c r="Q356" i="2" s="1"/>
  <c r="P347" i="2"/>
  <c r="Q347" i="2" s="1"/>
  <c r="O503" i="2"/>
  <c r="P372" i="2"/>
  <c r="Q372" i="2" s="1"/>
  <c r="P368" i="2"/>
  <c r="Q368" i="2" s="1"/>
  <c r="Q367" i="2" s="1"/>
  <c r="P365" i="2"/>
  <c r="Q365" i="2" s="1"/>
  <c r="P377" i="2"/>
  <c r="Q377" i="2" s="1"/>
  <c r="Q376" i="2" s="1"/>
  <c r="P62" i="2"/>
  <c r="Q62" i="2" s="1"/>
  <c r="U428" i="2"/>
  <c r="T420" i="2" s="1"/>
  <c r="K429" i="2"/>
  <c r="K428" i="2" s="1"/>
  <c r="P88" i="2"/>
  <c r="Q88" i="2" s="1"/>
  <c r="P66" i="2"/>
  <c r="Q66" i="2" s="1"/>
  <c r="Q65" i="2" s="1"/>
  <c r="AA240" i="2"/>
  <c r="AA263" i="2"/>
  <c r="AA323" i="2"/>
  <c r="K43" i="1" l="1"/>
  <c r="L43" i="1" s="1"/>
  <c r="Z223" i="2"/>
  <c r="AA223" i="2" s="1"/>
  <c r="Z220" i="2"/>
  <c r="AA220" i="2" s="1"/>
  <c r="AA218" i="2" s="1"/>
  <c r="K55" i="1"/>
  <c r="L55" i="1" s="1"/>
  <c r="W171" i="2"/>
  <c r="S345" i="2"/>
  <c r="K161" i="1"/>
  <c r="L161" i="1" s="1"/>
  <c r="K41" i="1"/>
  <c r="L41" i="1" s="1"/>
  <c r="K52" i="1"/>
  <c r="L52" i="1" s="1"/>
  <c r="K47" i="1"/>
  <c r="L47" i="1" s="1"/>
  <c r="W199" i="2"/>
  <c r="Y171" i="2"/>
  <c r="Y268" i="2"/>
  <c r="Y228" i="2"/>
  <c r="Y240" i="2"/>
  <c r="Y278" i="2"/>
  <c r="Q60" i="2"/>
  <c r="Q363" i="2"/>
  <c r="W95" i="2"/>
  <c r="O115" i="2"/>
  <c r="O380" i="2"/>
  <c r="M199" i="2"/>
  <c r="Y90" i="2"/>
  <c r="S268" i="2"/>
  <c r="S290" i="2"/>
  <c r="S244" i="2"/>
  <c r="S304" i="2"/>
  <c r="S533" i="2"/>
  <c r="S190" i="2"/>
  <c r="K151" i="1"/>
  <c r="L151" i="1" s="1"/>
  <c r="K75" i="1"/>
  <c r="L75" i="1" s="1"/>
  <c r="K121" i="1"/>
  <c r="L121" i="1" s="1"/>
  <c r="M149" i="2"/>
  <c r="M236" i="2"/>
  <c r="M253" i="2"/>
  <c r="M249" i="2"/>
  <c r="M301" i="2"/>
  <c r="M171" i="2"/>
  <c r="W149" i="2"/>
  <c r="W190" i="2"/>
  <c r="W327" i="2"/>
  <c r="W167" i="2"/>
  <c r="M48" i="2"/>
  <c r="S342" i="2"/>
  <c r="S98" i="2"/>
  <c r="K29" i="1"/>
  <c r="L29" i="1" s="1"/>
  <c r="K57" i="1"/>
  <c r="L57" i="1" s="1"/>
  <c r="I140" i="2"/>
  <c r="H61" i="1" s="1"/>
  <c r="W204" i="2"/>
  <c r="Y253" i="2"/>
  <c r="Y304" i="2"/>
  <c r="Y533" i="2"/>
  <c r="J396" i="2"/>
  <c r="U396" i="2"/>
  <c r="W104" i="2"/>
  <c r="W336" i="2"/>
  <c r="U482" i="2"/>
  <c r="J482" i="2"/>
  <c r="AA194" i="2"/>
  <c r="S109" i="2"/>
  <c r="Y294" i="2"/>
  <c r="AA84" i="2"/>
  <c r="S258" i="2"/>
  <c r="S240" i="2"/>
  <c r="S183" i="2"/>
  <c r="S224" i="2"/>
  <c r="H125" i="1"/>
  <c r="H126" i="1"/>
  <c r="K74" i="1"/>
  <c r="L74" i="1" s="1"/>
  <c r="K96" i="1"/>
  <c r="L96" i="1" s="1"/>
  <c r="K71" i="1"/>
  <c r="L71" i="1" s="1"/>
  <c r="K68" i="1"/>
  <c r="L68" i="1" s="1"/>
  <c r="K112" i="1"/>
  <c r="L112" i="1" s="1"/>
  <c r="K119" i="1"/>
  <c r="L119" i="1" s="1"/>
  <c r="K101" i="1"/>
  <c r="L101" i="1" s="1"/>
  <c r="K116" i="1"/>
  <c r="L116" i="1" s="1"/>
  <c r="K154" i="1"/>
  <c r="L154" i="1" s="1"/>
  <c r="U493" i="2"/>
  <c r="J493" i="2"/>
  <c r="M240" i="2"/>
  <c r="M179" i="2"/>
  <c r="M224" i="2"/>
  <c r="M297" i="2"/>
  <c r="M258" i="2"/>
  <c r="M327" i="2"/>
  <c r="M309" i="2"/>
  <c r="W244" i="2"/>
  <c r="W263" i="2"/>
  <c r="W228" i="2"/>
  <c r="W209" i="2"/>
  <c r="M60" i="2"/>
  <c r="N223" i="2"/>
  <c r="O223" i="2" s="1"/>
  <c r="O221" i="2" s="1"/>
  <c r="N220" i="2"/>
  <c r="O220" i="2" s="1"/>
  <c r="O218" i="2" s="1"/>
  <c r="K35" i="1"/>
  <c r="L35" i="1" s="1"/>
  <c r="I137" i="2"/>
  <c r="K165" i="1"/>
  <c r="L165" i="1" s="1"/>
  <c r="K92" i="1"/>
  <c r="L92" i="1" s="1"/>
  <c r="AA354" i="2"/>
  <c r="Y154" i="2"/>
  <c r="Y179" i="2"/>
  <c r="Y249" i="2"/>
  <c r="Y327" i="2"/>
  <c r="Y167" i="2"/>
  <c r="Y209" i="2"/>
  <c r="Y301" i="2"/>
  <c r="O65" i="2"/>
  <c r="U543" i="2"/>
  <c r="J543" i="2"/>
  <c r="W137" i="2"/>
  <c r="W43" i="2"/>
  <c r="U468" i="2"/>
  <c r="J468" i="2"/>
  <c r="Y95" i="2"/>
  <c r="Y104" i="2"/>
  <c r="S167" i="2"/>
  <c r="S319" i="2"/>
  <c r="S301" i="2"/>
  <c r="S171" i="2"/>
  <c r="S228" i="2"/>
  <c r="S253" i="2"/>
  <c r="O43" i="2"/>
  <c r="K127" i="1"/>
  <c r="L127" i="1" s="1"/>
  <c r="H220" i="2"/>
  <c r="I220" i="2" s="1"/>
  <c r="I218" i="2" s="1"/>
  <c r="H107" i="1" s="1"/>
  <c r="H223" i="2"/>
  <c r="I223" i="2" s="1"/>
  <c r="I221" i="2" s="1"/>
  <c r="H108" i="1" s="1"/>
  <c r="K147" i="1"/>
  <c r="L147" i="1" s="1"/>
  <c r="K113" i="1"/>
  <c r="L113" i="1" s="1"/>
  <c r="M167" i="2"/>
  <c r="M278" i="2"/>
  <c r="M232" i="2"/>
  <c r="M286" i="2"/>
  <c r="M533" i="2"/>
  <c r="M331" i="2"/>
  <c r="W183" i="2"/>
  <c r="W224" i="2"/>
  <c r="W179" i="2"/>
  <c r="W175" i="2"/>
  <c r="M69" i="2"/>
  <c r="K39" i="1"/>
  <c r="L39" i="1" s="1"/>
  <c r="Y204" i="2"/>
  <c r="S84" i="2"/>
  <c r="K51" i="1"/>
  <c r="L51" i="1" s="1"/>
  <c r="I143" i="2"/>
  <c r="H62" i="1" s="1"/>
  <c r="K155" i="1"/>
  <c r="L155" i="1" s="1"/>
  <c r="H163" i="1"/>
  <c r="H166" i="1"/>
  <c r="O60" i="2"/>
  <c r="W65" i="2"/>
  <c r="Y190" i="2"/>
  <c r="Y236" i="2"/>
  <c r="Y331" i="2"/>
  <c r="Y538" i="2"/>
  <c r="X222" i="2" s="1"/>
  <c r="Y222" i="2" s="1"/>
  <c r="Y213" i="2"/>
  <c r="Y224" i="2"/>
  <c r="Q48" i="2"/>
  <c r="W143" i="2"/>
  <c r="O109" i="2"/>
  <c r="M354" i="2"/>
  <c r="Y143" i="2"/>
  <c r="S179" i="2"/>
  <c r="S209" i="2"/>
  <c r="K144" i="1"/>
  <c r="L144" i="1" s="1"/>
  <c r="K134" i="1"/>
  <c r="L134" i="1" s="1"/>
  <c r="K70" i="1"/>
  <c r="L70" i="1" s="1"/>
  <c r="K132" i="1"/>
  <c r="L132" i="1" s="1"/>
  <c r="K150" i="1"/>
  <c r="L150" i="1" s="1"/>
  <c r="U517" i="2"/>
  <c r="J517" i="2"/>
  <c r="M244" i="2"/>
  <c r="M263" i="2"/>
  <c r="M538" i="2"/>
  <c r="L222" i="2" s="1"/>
  <c r="M222" i="2" s="1"/>
  <c r="M154" i="2"/>
  <c r="W232" i="2"/>
  <c r="W290" i="2"/>
  <c r="W154" i="2"/>
  <c r="W309" i="2"/>
  <c r="W253" i="2"/>
  <c r="W273" i="2"/>
  <c r="M143" i="2"/>
  <c r="M294" i="2"/>
  <c r="U508" i="2"/>
  <c r="J508" i="2"/>
  <c r="Y199" i="2"/>
  <c r="U552" i="2"/>
  <c r="J552" i="2"/>
  <c r="K27" i="1"/>
  <c r="L27" i="1" s="1"/>
  <c r="K48" i="1"/>
  <c r="L48" i="1" s="1"/>
  <c r="K173" i="1"/>
  <c r="L173" i="1" s="1"/>
  <c r="L172" i="1" s="1"/>
  <c r="O370" i="2"/>
  <c r="Q345" i="2"/>
  <c r="Y232" i="2"/>
  <c r="Y163" i="2"/>
  <c r="Y175" i="2"/>
  <c r="Y183" i="2"/>
  <c r="U387" i="2"/>
  <c r="J387" i="2"/>
  <c r="Y65" i="2"/>
  <c r="Q69" i="2"/>
  <c r="Q336" i="2"/>
  <c r="K26" i="1"/>
  <c r="L26" i="1" s="1"/>
  <c r="L25" i="1" s="1"/>
  <c r="W294" i="2"/>
  <c r="W140" i="2"/>
  <c r="M345" i="2"/>
  <c r="P223" i="2"/>
  <c r="Q223" i="2" s="1"/>
  <c r="Q221" i="2" s="1"/>
  <c r="P220" i="2"/>
  <c r="Q220" i="2" s="1"/>
  <c r="Y363" i="2"/>
  <c r="Y370" i="2"/>
  <c r="AA60" i="2"/>
  <c r="AA363" i="2"/>
  <c r="S158" i="2"/>
  <c r="S273" i="2"/>
  <c r="S327" i="2"/>
  <c r="S213" i="2"/>
  <c r="S236" i="2"/>
  <c r="S331" i="2"/>
  <c r="N205" i="2"/>
  <c r="O205" i="2" s="1"/>
  <c r="O204" i="2" s="1"/>
  <c r="N195" i="2"/>
  <c r="O195" i="2" s="1"/>
  <c r="O194" i="2" s="1"/>
  <c r="N200" i="2"/>
  <c r="O200" i="2" s="1"/>
  <c r="O199" i="2" s="1"/>
  <c r="H114" i="1"/>
  <c r="H115" i="1"/>
  <c r="H111" i="1"/>
  <c r="H129" i="1"/>
  <c r="H128" i="1"/>
  <c r="H146" i="1"/>
  <c r="H145" i="1"/>
  <c r="H130" i="1"/>
  <c r="H131" i="1"/>
  <c r="K140" i="1"/>
  <c r="L140" i="1" s="1"/>
  <c r="J431" i="2"/>
  <c r="U431" i="2"/>
  <c r="M339" i="2"/>
  <c r="M290" i="2"/>
  <c r="M323" i="2"/>
  <c r="M209" i="2"/>
  <c r="M228" i="2"/>
  <c r="W323" i="2"/>
  <c r="W249" i="2"/>
  <c r="W268" i="2"/>
  <c r="W533" i="2"/>
  <c r="W258" i="2"/>
  <c r="M137" i="2"/>
  <c r="M363" i="2"/>
  <c r="Y194" i="2"/>
  <c r="W342" i="2"/>
  <c r="K38" i="1"/>
  <c r="L38" i="1" s="1"/>
  <c r="K171" i="1"/>
  <c r="L171" i="1" s="1"/>
  <c r="L169" i="1" s="1"/>
  <c r="K30" i="1"/>
  <c r="L30" i="1" s="1"/>
  <c r="Q342" i="2"/>
  <c r="U453" i="2"/>
  <c r="J453" i="2"/>
  <c r="Y319" i="2"/>
  <c r="Y258" i="2"/>
  <c r="Y273" i="2"/>
  <c r="Y323" i="2"/>
  <c r="Q84" i="2"/>
  <c r="W48" i="2"/>
  <c r="M342" i="2"/>
  <c r="Q218" i="2"/>
  <c r="S380" i="2"/>
  <c r="Y98" i="2"/>
  <c r="Y84" i="2"/>
  <c r="AA48" i="2"/>
  <c r="S149" i="2"/>
  <c r="S278" i="2"/>
  <c r="S286" i="2"/>
  <c r="S538" i="2"/>
  <c r="R222" i="2" s="1"/>
  <c r="S222" i="2" s="1"/>
  <c r="S297" i="2"/>
  <c r="S314" i="2"/>
  <c r="R200" i="2"/>
  <c r="S200" i="2" s="1"/>
  <c r="S199" i="2" s="1"/>
  <c r="R195" i="2"/>
  <c r="S195" i="2" s="1"/>
  <c r="S194" i="2" s="1"/>
  <c r="R205" i="2"/>
  <c r="S205" i="2" s="1"/>
  <c r="S204" i="2" s="1"/>
  <c r="K69" i="1"/>
  <c r="L69" i="1" s="1"/>
  <c r="H143" i="1"/>
  <c r="H66" i="1"/>
  <c r="K89" i="1"/>
  <c r="L89" i="1" s="1"/>
  <c r="K137" i="1"/>
  <c r="L137" i="1" s="1"/>
  <c r="K141" i="1"/>
  <c r="L141" i="1" s="1"/>
  <c r="K104" i="1"/>
  <c r="L104" i="1" s="1"/>
  <c r="M304" i="2"/>
  <c r="M175" i="2"/>
  <c r="M163" i="2"/>
  <c r="W331" i="2"/>
  <c r="W304" i="2"/>
  <c r="W213" i="2"/>
  <c r="W236" i="2"/>
  <c r="W319" i="2"/>
  <c r="W297" i="2"/>
  <c r="M140" i="2"/>
  <c r="M98" i="2"/>
  <c r="M336" i="2"/>
  <c r="H200" i="2"/>
  <c r="I200" i="2" s="1"/>
  <c r="I199" i="2" s="1"/>
  <c r="H99" i="1" s="1"/>
  <c r="H195" i="2"/>
  <c r="I195" i="2" s="1"/>
  <c r="I194" i="2" s="1"/>
  <c r="H98" i="1" s="1"/>
  <c r="H205" i="2"/>
  <c r="I205" i="2" s="1"/>
  <c r="I204" i="2" s="1"/>
  <c r="H100" i="1" s="1"/>
  <c r="K54" i="1"/>
  <c r="L54" i="1" s="1"/>
  <c r="K159" i="1"/>
  <c r="L159" i="1" s="1"/>
  <c r="W354" i="2"/>
  <c r="K37" i="1"/>
  <c r="L37" i="1" s="1"/>
  <c r="K53" i="1"/>
  <c r="L53" i="1" s="1"/>
  <c r="I294" i="2"/>
  <c r="H139" i="1" s="1"/>
  <c r="Q354" i="2"/>
  <c r="Y158" i="2"/>
  <c r="Y290" i="2"/>
  <c r="Y529" i="2"/>
  <c r="X219" i="2" s="1"/>
  <c r="Y219" i="2" s="1"/>
  <c r="Y309" i="2"/>
  <c r="Q370" i="2"/>
  <c r="W69" i="2"/>
  <c r="W84" i="2"/>
  <c r="W131" i="2"/>
  <c r="S115" i="2"/>
  <c r="M194" i="2"/>
  <c r="Y60" i="2"/>
  <c r="Y137" i="2"/>
  <c r="Y140" i="2"/>
  <c r="AA370" i="2"/>
  <c r="S309" i="2"/>
  <c r="S154" i="2"/>
  <c r="S323" i="2"/>
  <c r="J409" i="2"/>
  <c r="U409" i="2"/>
  <c r="H124" i="1"/>
  <c r="H123" i="1"/>
  <c r="U420" i="2"/>
  <c r="J420" i="2"/>
  <c r="K67" i="1"/>
  <c r="L67" i="1" s="1"/>
  <c r="K152" i="1"/>
  <c r="L152" i="1" s="1"/>
  <c r="K138" i="1"/>
  <c r="L138" i="1" s="1"/>
  <c r="K120" i="1"/>
  <c r="L120" i="1" s="1"/>
  <c r="M314" i="2"/>
  <c r="M183" i="2"/>
  <c r="M268" i="2"/>
  <c r="M319" i="2"/>
  <c r="W163" i="2"/>
  <c r="W286" i="2"/>
  <c r="W301" i="2"/>
  <c r="W314" i="2"/>
  <c r="M370" i="2"/>
  <c r="S354" i="2"/>
  <c r="U442" i="2"/>
  <c r="J442" i="2"/>
  <c r="K160" i="1"/>
  <c r="L160" i="1" s="1"/>
  <c r="S65" i="2"/>
  <c r="W345" i="2"/>
  <c r="AA221" i="2"/>
  <c r="I336" i="2"/>
  <c r="H156" i="1" s="1"/>
  <c r="I146" i="2"/>
  <c r="H63" i="1" s="1"/>
  <c r="I339" i="2"/>
  <c r="H157" i="1" s="1"/>
  <c r="W194" i="2"/>
  <c r="Y149" i="2"/>
  <c r="Y244" i="2"/>
  <c r="Y263" i="2"/>
  <c r="Y297" i="2"/>
  <c r="Y314" i="2"/>
  <c r="Y286" i="2"/>
  <c r="W90" i="2"/>
  <c r="W98" i="2"/>
  <c r="AA199" i="2"/>
  <c r="M204" i="2"/>
  <c r="Y131" i="2"/>
  <c r="Y336" i="2"/>
  <c r="AA69" i="2"/>
  <c r="S175" i="2"/>
  <c r="S249" i="2"/>
  <c r="S163" i="2"/>
  <c r="S263" i="2"/>
  <c r="S529" i="2"/>
  <c r="R219" i="2" s="1"/>
  <c r="S219" i="2" s="1"/>
  <c r="S232" i="2"/>
  <c r="K108" i="1" l="1"/>
  <c r="L108" i="1" s="1"/>
  <c r="K107" i="1"/>
  <c r="L107" i="1" s="1"/>
  <c r="K100" i="1"/>
  <c r="L100" i="1" s="1"/>
  <c r="K125" i="1"/>
  <c r="L125" i="1" s="1"/>
  <c r="R223" i="2"/>
  <c r="S223" i="2" s="1"/>
  <c r="R220" i="2"/>
  <c r="S220" i="2" s="1"/>
  <c r="K129" i="1"/>
  <c r="L129" i="1" s="1"/>
  <c r="K163" i="1"/>
  <c r="L163" i="1" s="1"/>
  <c r="L220" i="2"/>
  <c r="M220" i="2" s="1"/>
  <c r="M218" i="2" s="1"/>
  <c r="L223" i="2"/>
  <c r="M223" i="2" s="1"/>
  <c r="K468" i="2"/>
  <c r="K467" i="2" s="1"/>
  <c r="U467" i="2"/>
  <c r="K124" i="1"/>
  <c r="L124" i="1" s="1"/>
  <c r="K98" i="1"/>
  <c r="L98" i="1" s="1"/>
  <c r="K453" i="2"/>
  <c r="K452" i="2" s="1"/>
  <c r="U452" i="2"/>
  <c r="T74" i="2" s="1"/>
  <c r="K111" i="1"/>
  <c r="L111" i="1" s="1"/>
  <c r="L103" i="1" s="1"/>
  <c r="M221" i="2"/>
  <c r="Y221" i="2"/>
  <c r="X223" i="2"/>
  <c r="Y223" i="2" s="1"/>
  <c r="X220" i="2"/>
  <c r="Y220" i="2" s="1"/>
  <c r="K123" i="1"/>
  <c r="L123" i="1" s="1"/>
  <c r="H64" i="1"/>
  <c r="H60" i="1"/>
  <c r="K99" i="1"/>
  <c r="L99" i="1" s="1"/>
  <c r="K114" i="1"/>
  <c r="L114" i="1" s="1"/>
  <c r="L34" i="1"/>
  <c r="Y218" i="2"/>
  <c r="K131" i="1"/>
  <c r="L131" i="1" s="1"/>
  <c r="K552" i="2"/>
  <c r="K551" i="2" s="1"/>
  <c r="U551" i="2"/>
  <c r="L49" i="1"/>
  <c r="K543" i="2"/>
  <c r="K542" i="2" s="1"/>
  <c r="U542" i="2"/>
  <c r="K493" i="2"/>
  <c r="K492" i="2" s="1"/>
  <c r="U492" i="2"/>
  <c r="L118" i="1"/>
  <c r="K482" i="2"/>
  <c r="K481" i="2" s="1"/>
  <c r="U481" i="2"/>
  <c r="K157" i="1"/>
  <c r="L157" i="1" s="1"/>
  <c r="K115" i="1"/>
  <c r="L115" i="1" s="1"/>
  <c r="U441" i="2"/>
  <c r="K442" i="2"/>
  <c r="K441" i="2" s="1"/>
  <c r="K62" i="1"/>
  <c r="L62" i="1" s="1"/>
  <c r="K130" i="1"/>
  <c r="L130" i="1" s="1"/>
  <c r="K145" i="1"/>
  <c r="L145" i="1" s="1"/>
  <c r="K387" i="2"/>
  <c r="K386" i="2" s="1"/>
  <c r="U386" i="2"/>
  <c r="K517" i="2"/>
  <c r="K516" i="2" s="1"/>
  <c r="U516" i="2"/>
  <c r="T505" i="2" s="1"/>
  <c r="K61" i="1"/>
  <c r="L61" i="1" s="1"/>
  <c r="K143" i="1"/>
  <c r="L143" i="1" s="1"/>
  <c r="U408" i="2"/>
  <c r="K409" i="2"/>
  <c r="K408" i="2" s="1"/>
  <c r="K63" i="1"/>
  <c r="L63" i="1" s="1"/>
  <c r="K139" i="1"/>
  <c r="L139" i="1" s="1"/>
  <c r="L133" i="1" s="1"/>
  <c r="V220" i="2"/>
  <c r="W220" i="2" s="1"/>
  <c r="W218" i="2" s="1"/>
  <c r="V223" i="2"/>
  <c r="W223" i="2" s="1"/>
  <c r="W221" i="2" s="1"/>
  <c r="K146" i="1"/>
  <c r="L146" i="1" s="1"/>
  <c r="S221" i="2"/>
  <c r="K156" i="1"/>
  <c r="L156" i="1" s="1"/>
  <c r="L158" i="1"/>
  <c r="S218" i="2"/>
  <c r="K420" i="2"/>
  <c r="K419" i="2" s="1"/>
  <c r="U419" i="2"/>
  <c r="K66" i="1"/>
  <c r="L66" i="1" s="1"/>
  <c r="K431" i="2"/>
  <c r="K430" i="2" s="1"/>
  <c r="U430" i="2"/>
  <c r="K128" i="1"/>
  <c r="L128" i="1" s="1"/>
  <c r="U507" i="2"/>
  <c r="T504" i="2" s="1"/>
  <c r="K508" i="2"/>
  <c r="K507" i="2" s="1"/>
  <c r="K166" i="1"/>
  <c r="L166" i="1" s="1"/>
  <c r="K126" i="1"/>
  <c r="L126" i="1" s="1"/>
  <c r="K396" i="2"/>
  <c r="K395" i="2" s="1"/>
  <c r="U395" i="2"/>
  <c r="T26" i="2" s="1"/>
  <c r="L42" i="1"/>
  <c r="T372" i="2" l="1"/>
  <c r="T368" i="2"/>
  <c r="T365" i="2"/>
  <c r="T377" i="2"/>
  <c r="T62" i="2"/>
  <c r="L162" i="1"/>
  <c r="U504" i="2"/>
  <c r="J504" i="2"/>
  <c r="J505" i="2"/>
  <c r="U505" i="2"/>
  <c r="K505" i="2" s="1"/>
  <c r="T530" i="2"/>
  <c r="T320" i="2"/>
  <c r="T296" i="2"/>
  <c r="T279" i="2"/>
  <c r="T229" i="2"/>
  <c r="T284" i="2"/>
  <c r="T206" i="2"/>
  <c r="T155" i="2"/>
  <c r="T328" i="2"/>
  <c r="T302" i="2"/>
  <c r="T214" i="2"/>
  <c r="T269" i="2"/>
  <c r="T164" i="2"/>
  <c r="T539" i="2"/>
  <c r="T287" i="2"/>
  <c r="T332" i="2"/>
  <c r="T298" i="2"/>
  <c r="T259" i="2"/>
  <c r="T250" i="2"/>
  <c r="T176" i="2"/>
  <c r="T338" i="2"/>
  <c r="T264" i="2"/>
  <c r="T233" i="2"/>
  <c r="T254" i="2"/>
  <c r="T159" i="2"/>
  <c r="T184" i="2"/>
  <c r="T139" i="2"/>
  <c r="T324" i="2"/>
  <c r="T245" i="2"/>
  <c r="T225" i="2"/>
  <c r="T237" i="2"/>
  <c r="T192" i="2"/>
  <c r="T196" i="2"/>
  <c r="T148" i="2"/>
  <c r="T305" i="2"/>
  <c r="T201" i="2"/>
  <c r="T168" i="2"/>
  <c r="T180" i="2"/>
  <c r="T150" i="2"/>
  <c r="T534" i="2"/>
  <c r="T341" i="2"/>
  <c r="T315" i="2"/>
  <c r="T210" i="2"/>
  <c r="T142" i="2"/>
  <c r="T241" i="2"/>
  <c r="T310" i="2"/>
  <c r="T274" i="2"/>
  <c r="T291" i="2"/>
  <c r="T172" i="2"/>
  <c r="T145" i="2"/>
  <c r="T25" i="2"/>
  <c r="T67" i="2"/>
  <c r="L65" i="1"/>
  <c r="T36" i="2"/>
  <c r="T50" i="2"/>
  <c r="T72" i="2"/>
  <c r="T44" i="2"/>
  <c r="T31" i="2"/>
  <c r="T364" i="2"/>
  <c r="T295" i="2"/>
  <c r="T337" i="2"/>
  <c r="T105" i="2"/>
  <c r="T464" i="2"/>
  <c r="T335" i="2"/>
  <c r="T371" i="2"/>
  <c r="T382" i="2"/>
  <c r="T144" i="2"/>
  <c r="T384" i="2"/>
  <c r="T61" i="2"/>
  <c r="T479" i="2"/>
  <c r="T117" i="2"/>
  <c r="T86" i="2"/>
  <c r="T99" i="2"/>
  <c r="T33" i="2"/>
  <c r="T96" i="2"/>
  <c r="T91" i="2"/>
  <c r="T141" i="2"/>
  <c r="T138" i="2"/>
  <c r="T75" i="2"/>
  <c r="T49" i="2"/>
  <c r="T111" i="2"/>
  <c r="T28" i="2"/>
  <c r="T45" i="2"/>
  <c r="T71" i="2"/>
  <c r="T132" i="2"/>
  <c r="T66" i="2"/>
  <c r="T88" i="2"/>
  <c r="T535" i="2"/>
  <c r="T242" i="2"/>
  <c r="T531" i="2"/>
  <c r="T325" i="2"/>
  <c r="T275" i="2"/>
  <c r="T299" i="2"/>
  <c r="T280" i="2"/>
  <c r="T260" i="2"/>
  <c r="T185" i="2"/>
  <c r="T226" i="2"/>
  <c r="T306" i="2"/>
  <c r="T230" i="2"/>
  <c r="T177" i="2"/>
  <c r="T147" i="2"/>
  <c r="T329" i="2"/>
  <c r="T270" i="2"/>
  <c r="T265" i="2"/>
  <c r="T160" i="2"/>
  <c r="T202" i="2"/>
  <c r="T211" i="2"/>
  <c r="T165" i="2"/>
  <c r="T156" i="2"/>
  <c r="T151" i="2"/>
  <c r="T251" i="2"/>
  <c r="T255" i="2"/>
  <c r="T246" i="2"/>
  <c r="T321" i="2"/>
  <c r="T234" i="2"/>
  <c r="T316" i="2"/>
  <c r="T238" i="2"/>
  <c r="T292" i="2"/>
  <c r="T181" i="2"/>
  <c r="T303" i="2"/>
  <c r="T333" i="2"/>
  <c r="T197" i="2"/>
  <c r="T193" i="2"/>
  <c r="T540" i="2"/>
  <c r="T288" i="2"/>
  <c r="T311" i="2"/>
  <c r="T340" i="2"/>
  <c r="T215" i="2"/>
  <c r="T188" i="2"/>
  <c r="T173" i="2"/>
  <c r="T169" i="2"/>
  <c r="T207" i="2"/>
  <c r="K60" i="1"/>
  <c r="L60" i="1" s="1"/>
  <c r="L59" i="1" s="1"/>
  <c r="L58" i="1" s="1"/>
  <c r="T381" i="2"/>
  <c r="T133" i="2"/>
  <c r="T92" i="2"/>
  <c r="T97" i="2"/>
  <c r="T110" i="2"/>
  <c r="T116" i="2"/>
  <c r="T100" i="2"/>
  <c r="T87" i="2"/>
  <c r="T106" i="2"/>
  <c r="K64" i="1"/>
  <c r="L64" i="1" s="1"/>
  <c r="U26" i="2"/>
  <c r="K26" i="2" s="1"/>
  <c r="J26" i="2"/>
  <c r="U74" i="2"/>
  <c r="J74" i="2"/>
  <c r="T344" i="2"/>
  <c r="T356" i="2"/>
  <c r="T347" i="2"/>
  <c r="L142" i="1"/>
  <c r="T355" i="2"/>
  <c r="T346" i="2"/>
  <c r="T343" i="2"/>
  <c r="L33" i="1"/>
  <c r="C14" i="1" s="1"/>
  <c r="L122" i="1"/>
  <c r="U116" i="2" l="1"/>
  <c r="J116" i="2"/>
  <c r="U275" i="2"/>
  <c r="K275" i="2" s="1"/>
  <c r="J275" i="2"/>
  <c r="J295" i="2"/>
  <c r="U295" i="2"/>
  <c r="J169" i="2"/>
  <c r="U169" i="2"/>
  <c r="K169" i="2" s="1"/>
  <c r="U344" i="2"/>
  <c r="K344" i="2" s="1"/>
  <c r="J344" i="2"/>
  <c r="U87" i="2"/>
  <c r="K87" i="2" s="1"/>
  <c r="J87" i="2"/>
  <c r="U311" i="2"/>
  <c r="K311" i="2" s="1"/>
  <c r="J311" i="2"/>
  <c r="U292" i="2"/>
  <c r="K292" i="2" s="1"/>
  <c r="J292" i="2"/>
  <c r="U151" i="2"/>
  <c r="K151" i="2" s="1"/>
  <c r="J151" i="2"/>
  <c r="J329" i="2"/>
  <c r="U329" i="2"/>
  <c r="K329" i="2" s="1"/>
  <c r="J280" i="2"/>
  <c r="U280" i="2"/>
  <c r="K280" i="2" s="1"/>
  <c r="U66" i="2"/>
  <c r="J66" i="2"/>
  <c r="U138" i="2"/>
  <c r="J138" i="2"/>
  <c r="J479" i="2"/>
  <c r="U479" i="2"/>
  <c r="J105" i="2"/>
  <c r="U105" i="2"/>
  <c r="U36" i="2"/>
  <c r="J36" i="2"/>
  <c r="J310" i="2"/>
  <c r="U310" i="2"/>
  <c r="U180" i="2"/>
  <c r="J180" i="2"/>
  <c r="U225" i="2"/>
  <c r="J225" i="2"/>
  <c r="J264" i="2"/>
  <c r="U264" i="2"/>
  <c r="U539" i="2"/>
  <c r="J539" i="2"/>
  <c r="U284" i="2"/>
  <c r="J284" i="2"/>
  <c r="U100" i="2"/>
  <c r="K100" i="2" s="1"/>
  <c r="J100" i="2"/>
  <c r="J288" i="2"/>
  <c r="U288" i="2"/>
  <c r="K288" i="2" s="1"/>
  <c r="U238" i="2"/>
  <c r="K238" i="2" s="1"/>
  <c r="J238" i="2"/>
  <c r="J156" i="2"/>
  <c r="U156" i="2"/>
  <c r="K156" i="2" s="1"/>
  <c r="J147" i="2"/>
  <c r="U147" i="2"/>
  <c r="U299" i="2"/>
  <c r="K299" i="2" s="1"/>
  <c r="J299" i="2"/>
  <c r="U132" i="2"/>
  <c r="J132" i="2"/>
  <c r="J141" i="2"/>
  <c r="U141" i="2"/>
  <c r="U61" i="2"/>
  <c r="J61" i="2"/>
  <c r="U337" i="2"/>
  <c r="J337" i="2"/>
  <c r="J241" i="2"/>
  <c r="U241" i="2"/>
  <c r="U168" i="2"/>
  <c r="J168" i="2"/>
  <c r="J245" i="2"/>
  <c r="U245" i="2"/>
  <c r="U338" i="2"/>
  <c r="K338" i="2" s="1"/>
  <c r="J338" i="2"/>
  <c r="U164" i="2"/>
  <c r="J164" i="2"/>
  <c r="U229" i="2"/>
  <c r="J229" i="2"/>
  <c r="K504" i="2"/>
  <c r="K503" i="2" s="1"/>
  <c r="U503" i="2"/>
  <c r="U176" i="2"/>
  <c r="J176" i="2"/>
  <c r="U269" i="2"/>
  <c r="J269" i="2"/>
  <c r="J279" i="2"/>
  <c r="U279" i="2"/>
  <c r="U207" i="2"/>
  <c r="K207" i="2" s="1"/>
  <c r="J207" i="2"/>
  <c r="U91" i="2"/>
  <c r="J91" i="2"/>
  <c r="J346" i="2"/>
  <c r="U346" i="2"/>
  <c r="U234" i="2"/>
  <c r="K234" i="2" s="1"/>
  <c r="J234" i="2"/>
  <c r="U211" i="2"/>
  <c r="K211" i="2" s="1"/>
  <c r="J211" i="2"/>
  <c r="J230" i="2"/>
  <c r="U230" i="2"/>
  <c r="K230" i="2" s="1"/>
  <c r="U325" i="2"/>
  <c r="K325" i="2" s="1"/>
  <c r="J325" i="2"/>
  <c r="U45" i="2"/>
  <c r="K45" i="2" s="1"/>
  <c r="J45" i="2"/>
  <c r="U96" i="2"/>
  <c r="J96" i="2"/>
  <c r="U144" i="2"/>
  <c r="J144" i="2"/>
  <c r="U364" i="2"/>
  <c r="J364" i="2"/>
  <c r="J25" i="2"/>
  <c r="U25" i="2"/>
  <c r="U210" i="2"/>
  <c r="J210" i="2"/>
  <c r="U305" i="2"/>
  <c r="J305" i="2"/>
  <c r="U139" i="2"/>
  <c r="K139" i="2" s="1"/>
  <c r="J139" i="2"/>
  <c r="U250" i="2"/>
  <c r="J250" i="2"/>
  <c r="U214" i="2"/>
  <c r="J214" i="2"/>
  <c r="J296" i="2"/>
  <c r="U296" i="2"/>
  <c r="K296" i="2" s="1"/>
  <c r="J62" i="2"/>
  <c r="U62" i="2"/>
  <c r="K62" i="2" s="1"/>
  <c r="J540" i="2"/>
  <c r="U540" i="2"/>
  <c r="K540" i="2" s="1"/>
  <c r="U71" i="2"/>
  <c r="J71" i="2"/>
  <c r="U201" i="2"/>
  <c r="K201" i="2" s="1"/>
  <c r="J201" i="2"/>
  <c r="U193" i="2"/>
  <c r="K193" i="2" s="1"/>
  <c r="J193" i="2"/>
  <c r="U97" i="2"/>
  <c r="K97" i="2" s="1"/>
  <c r="J97" i="2"/>
  <c r="J173" i="2"/>
  <c r="U173" i="2"/>
  <c r="K173" i="2" s="1"/>
  <c r="U197" i="2"/>
  <c r="K197" i="2" s="1"/>
  <c r="J197" i="2"/>
  <c r="U321" i="2"/>
  <c r="K321" i="2" s="1"/>
  <c r="J321" i="2"/>
  <c r="U202" i="2"/>
  <c r="K202" i="2" s="1"/>
  <c r="J202" i="2"/>
  <c r="U306" i="2"/>
  <c r="K306" i="2" s="1"/>
  <c r="J306" i="2"/>
  <c r="U531" i="2"/>
  <c r="K531" i="2" s="1"/>
  <c r="J531" i="2"/>
  <c r="J28" i="2"/>
  <c r="U28" i="2"/>
  <c r="J33" i="2"/>
  <c r="U33" i="2"/>
  <c r="J382" i="2"/>
  <c r="U382" i="2"/>
  <c r="K382" i="2" s="1"/>
  <c r="U31" i="2"/>
  <c r="J31" i="2"/>
  <c r="U145" i="2"/>
  <c r="K145" i="2" s="1"/>
  <c r="J145" i="2"/>
  <c r="U315" i="2"/>
  <c r="J315" i="2"/>
  <c r="U148" i="2"/>
  <c r="K148" i="2" s="1"/>
  <c r="J148" i="2"/>
  <c r="J184" i="2"/>
  <c r="U184" i="2"/>
  <c r="U259" i="2"/>
  <c r="J259" i="2"/>
  <c r="U302" i="2"/>
  <c r="J302" i="2"/>
  <c r="J320" i="2"/>
  <c r="U320" i="2"/>
  <c r="U377" i="2"/>
  <c r="J377" i="2"/>
  <c r="K74" i="2"/>
  <c r="U73" i="2"/>
  <c r="J177" i="2"/>
  <c r="U177" i="2"/>
  <c r="K177" i="2" s="1"/>
  <c r="U67" i="2"/>
  <c r="K67" i="2" s="1"/>
  <c r="J67" i="2"/>
  <c r="U110" i="2"/>
  <c r="J110" i="2"/>
  <c r="J355" i="2"/>
  <c r="U355" i="2"/>
  <c r="J92" i="2"/>
  <c r="U92" i="2"/>
  <c r="K92" i="2" s="1"/>
  <c r="J188" i="2"/>
  <c r="U188" i="2"/>
  <c r="U333" i="2"/>
  <c r="K333" i="2" s="1"/>
  <c r="J333" i="2"/>
  <c r="U246" i="2"/>
  <c r="K246" i="2" s="1"/>
  <c r="J246" i="2"/>
  <c r="J160" i="2"/>
  <c r="U160" i="2"/>
  <c r="K160" i="2" s="1"/>
  <c r="J226" i="2"/>
  <c r="U226" i="2"/>
  <c r="K226" i="2" s="1"/>
  <c r="U242" i="2"/>
  <c r="K242" i="2" s="1"/>
  <c r="J242" i="2"/>
  <c r="J111" i="2"/>
  <c r="U111" i="2"/>
  <c r="K111" i="2" s="1"/>
  <c r="J99" i="2"/>
  <c r="U99" i="2"/>
  <c r="J371" i="2"/>
  <c r="U371" i="2"/>
  <c r="J44" i="2"/>
  <c r="U44" i="2"/>
  <c r="U172" i="2"/>
  <c r="J172" i="2"/>
  <c r="U341" i="2"/>
  <c r="K341" i="2" s="1"/>
  <c r="J341" i="2"/>
  <c r="U196" i="2"/>
  <c r="K196" i="2" s="1"/>
  <c r="J196" i="2"/>
  <c r="U159" i="2"/>
  <c r="J159" i="2"/>
  <c r="U298" i="2"/>
  <c r="J298" i="2"/>
  <c r="U328" i="2"/>
  <c r="J328" i="2"/>
  <c r="U530" i="2"/>
  <c r="J530" i="2"/>
  <c r="J365" i="2"/>
  <c r="U365" i="2"/>
  <c r="K365" i="2" s="1"/>
  <c r="J316" i="2"/>
  <c r="U316" i="2"/>
  <c r="K316" i="2" s="1"/>
  <c r="J384" i="2"/>
  <c r="U384" i="2"/>
  <c r="U324" i="2"/>
  <c r="J324" i="2"/>
  <c r="J133" i="2"/>
  <c r="U133" i="2"/>
  <c r="K133" i="2" s="1"/>
  <c r="J215" i="2"/>
  <c r="U215" i="2"/>
  <c r="K215" i="2" s="1"/>
  <c r="J303" i="2"/>
  <c r="U303" i="2"/>
  <c r="K303" i="2" s="1"/>
  <c r="U255" i="2"/>
  <c r="K255" i="2" s="1"/>
  <c r="J255" i="2"/>
  <c r="U265" i="2"/>
  <c r="K265" i="2" s="1"/>
  <c r="J265" i="2"/>
  <c r="U185" i="2"/>
  <c r="K185" i="2" s="1"/>
  <c r="J185" i="2"/>
  <c r="U535" i="2"/>
  <c r="K535" i="2" s="1"/>
  <c r="J535" i="2"/>
  <c r="U49" i="2"/>
  <c r="J49" i="2"/>
  <c r="J86" i="2"/>
  <c r="U86" i="2"/>
  <c r="K86" i="2" s="1"/>
  <c r="J335" i="2"/>
  <c r="U335" i="2"/>
  <c r="J72" i="2"/>
  <c r="U72" i="2"/>
  <c r="K72" i="2" s="1"/>
  <c r="U291" i="2"/>
  <c r="J291" i="2"/>
  <c r="J534" i="2"/>
  <c r="U534" i="2"/>
  <c r="J192" i="2"/>
  <c r="U192" i="2"/>
  <c r="J254" i="2"/>
  <c r="U254" i="2"/>
  <c r="U332" i="2"/>
  <c r="J332" i="2"/>
  <c r="U155" i="2"/>
  <c r="J155" i="2"/>
  <c r="U368" i="2"/>
  <c r="J368" i="2"/>
  <c r="U343" i="2"/>
  <c r="J343" i="2"/>
  <c r="U165" i="2"/>
  <c r="K165" i="2" s="1"/>
  <c r="J165" i="2"/>
  <c r="J142" i="2"/>
  <c r="U142" i="2"/>
  <c r="K142" i="2" s="1"/>
  <c r="U347" i="2"/>
  <c r="K347" i="2" s="1"/>
  <c r="J347" i="2"/>
  <c r="U356" i="2"/>
  <c r="K356" i="2" s="1"/>
  <c r="J356" i="2"/>
  <c r="U106" i="2"/>
  <c r="K106" i="2" s="1"/>
  <c r="J106" i="2"/>
  <c r="U381" i="2"/>
  <c r="J381" i="2"/>
  <c r="U340" i="2"/>
  <c r="J340" i="2"/>
  <c r="U181" i="2"/>
  <c r="K181" i="2" s="1"/>
  <c r="J181" i="2"/>
  <c r="U251" i="2"/>
  <c r="K251" i="2" s="1"/>
  <c r="J251" i="2"/>
  <c r="U270" i="2"/>
  <c r="K270" i="2" s="1"/>
  <c r="J270" i="2"/>
  <c r="J260" i="2"/>
  <c r="U260" i="2"/>
  <c r="K260" i="2" s="1"/>
  <c r="J88" i="2"/>
  <c r="U88" i="2"/>
  <c r="K88" i="2" s="1"/>
  <c r="U75" i="2"/>
  <c r="K75" i="2" s="1"/>
  <c r="J75" i="2"/>
  <c r="U117" i="2"/>
  <c r="K117" i="2" s="1"/>
  <c r="J117" i="2"/>
  <c r="U464" i="2"/>
  <c r="J464" i="2"/>
  <c r="J50" i="2"/>
  <c r="U50" i="2"/>
  <c r="K50" i="2" s="1"/>
  <c r="U274" i="2"/>
  <c r="J274" i="2"/>
  <c r="U150" i="2"/>
  <c r="J150" i="2"/>
  <c r="J237" i="2"/>
  <c r="U237" i="2"/>
  <c r="U233" i="2"/>
  <c r="J233" i="2"/>
  <c r="J287" i="2"/>
  <c r="U287" i="2"/>
  <c r="U206" i="2"/>
  <c r="K206" i="2" s="1"/>
  <c r="J206" i="2"/>
  <c r="J372" i="2"/>
  <c r="U372" i="2"/>
  <c r="K372" i="2" s="1"/>
  <c r="K44" i="2" l="1"/>
  <c r="K43" i="2" s="1"/>
  <c r="I35" i="1" s="1"/>
  <c r="U43" i="2"/>
  <c r="K264" i="2"/>
  <c r="K263" i="2" s="1"/>
  <c r="I127" i="1" s="1"/>
  <c r="U263" i="2"/>
  <c r="K155" i="2"/>
  <c r="K154" i="2" s="1"/>
  <c r="I67" i="1" s="1"/>
  <c r="U154" i="2"/>
  <c r="K110" i="2"/>
  <c r="K109" i="2" s="1"/>
  <c r="I54" i="1" s="1"/>
  <c r="U109" i="2"/>
  <c r="K377" i="2"/>
  <c r="K376" i="2" s="1"/>
  <c r="I168" i="1" s="1"/>
  <c r="U376" i="2"/>
  <c r="K31" i="2"/>
  <c r="K30" i="2" s="1"/>
  <c r="I29" i="1" s="1"/>
  <c r="U30" i="2"/>
  <c r="K305" i="2"/>
  <c r="K304" i="2" s="1"/>
  <c r="I144" i="1" s="1"/>
  <c r="U304" i="2"/>
  <c r="K144" i="2"/>
  <c r="K143" i="2" s="1"/>
  <c r="I62" i="1" s="1"/>
  <c r="U143" i="2"/>
  <c r="K91" i="2"/>
  <c r="K90" i="2" s="1"/>
  <c r="I48" i="1" s="1"/>
  <c r="U90" i="2"/>
  <c r="K176" i="2"/>
  <c r="K175" i="2" s="1"/>
  <c r="I74" i="1" s="1"/>
  <c r="U175" i="2"/>
  <c r="K337" i="2"/>
  <c r="K336" i="2" s="1"/>
  <c r="I156" i="1" s="1"/>
  <c r="U336" i="2"/>
  <c r="K36" i="2"/>
  <c r="K34" i="2" s="1"/>
  <c r="I32" i="1" s="1"/>
  <c r="U34" i="2"/>
  <c r="K66" i="2"/>
  <c r="K65" i="2" s="1"/>
  <c r="I39" i="1" s="1"/>
  <c r="U65" i="2"/>
  <c r="K159" i="2"/>
  <c r="K158" i="2" s="1"/>
  <c r="I68" i="1" s="1"/>
  <c r="U158" i="2"/>
  <c r="K287" i="2"/>
  <c r="K286" i="2" s="1"/>
  <c r="I137" i="1" s="1"/>
  <c r="U286" i="2"/>
  <c r="K371" i="2"/>
  <c r="K370" i="2" s="1"/>
  <c r="I165" i="1" s="1"/>
  <c r="U370" i="2"/>
  <c r="K188" i="2"/>
  <c r="K187" i="2" s="1"/>
  <c r="I92" i="1" s="1"/>
  <c r="U187" i="2"/>
  <c r="K320" i="2"/>
  <c r="K319" i="2" s="1"/>
  <c r="I150" i="1" s="1"/>
  <c r="U319" i="2"/>
  <c r="T205" i="2"/>
  <c r="T200" i="2"/>
  <c r="T195" i="2"/>
  <c r="K245" i="2"/>
  <c r="K244" i="2" s="1"/>
  <c r="I120" i="1" s="1"/>
  <c r="U244" i="2"/>
  <c r="K147" i="2"/>
  <c r="K146" i="2" s="1"/>
  <c r="I63" i="1" s="1"/>
  <c r="U146" i="2"/>
  <c r="K105" i="2"/>
  <c r="K104" i="2" s="1"/>
  <c r="I53" i="1" s="1"/>
  <c r="U104" i="2"/>
  <c r="K295" i="2"/>
  <c r="K294" i="2" s="1"/>
  <c r="I139" i="1" s="1"/>
  <c r="U294" i="2"/>
  <c r="K184" i="2"/>
  <c r="K183" i="2" s="1"/>
  <c r="I89" i="1" s="1"/>
  <c r="U183" i="2"/>
  <c r="U273" i="2"/>
  <c r="K274" i="2"/>
  <c r="K273" i="2" s="1"/>
  <c r="U331" i="2"/>
  <c r="K332" i="2"/>
  <c r="K331" i="2" s="1"/>
  <c r="I154" i="1" s="1"/>
  <c r="K291" i="2"/>
  <c r="K290" i="2" s="1"/>
  <c r="I138" i="1" s="1"/>
  <c r="U290" i="2"/>
  <c r="K49" i="2"/>
  <c r="K48" i="2" s="1"/>
  <c r="I37" i="1" s="1"/>
  <c r="U48" i="2"/>
  <c r="K324" i="2"/>
  <c r="K323" i="2" s="1"/>
  <c r="I151" i="1" s="1"/>
  <c r="U323" i="2"/>
  <c r="U529" i="2"/>
  <c r="T219" i="2" s="1"/>
  <c r="K530" i="2"/>
  <c r="K529" i="2" s="1"/>
  <c r="K71" i="2"/>
  <c r="K69" i="2" s="1"/>
  <c r="I41" i="1" s="1"/>
  <c r="U69" i="2"/>
  <c r="K214" i="2"/>
  <c r="K213" i="2" s="1"/>
  <c r="I104" i="1" s="1"/>
  <c r="U213" i="2"/>
  <c r="U209" i="2"/>
  <c r="K210" i="2"/>
  <c r="K209" i="2" s="1"/>
  <c r="I101" i="1" s="1"/>
  <c r="K96" i="2"/>
  <c r="K95" i="2" s="1"/>
  <c r="I51" i="1" s="1"/>
  <c r="U95" i="2"/>
  <c r="U60" i="2"/>
  <c r="K61" i="2"/>
  <c r="K60" i="2" s="1"/>
  <c r="I38" i="1" s="1"/>
  <c r="K225" i="2"/>
  <c r="K224" i="2" s="1"/>
  <c r="U224" i="2"/>
  <c r="K254" i="2"/>
  <c r="K253" i="2" s="1"/>
  <c r="U253" i="2"/>
  <c r="K384" i="2"/>
  <c r="K383" i="2" s="1"/>
  <c r="I173" i="1" s="1"/>
  <c r="U383" i="2"/>
  <c r="K99" i="2"/>
  <c r="K33" i="2"/>
  <c r="K32" i="2" s="1"/>
  <c r="I30" i="1" s="1"/>
  <c r="U32" i="2"/>
  <c r="K25" i="2"/>
  <c r="K22" i="2" s="1"/>
  <c r="I26" i="1" s="1"/>
  <c r="U22" i="2"/>
  <c r="U278" i="2"/>
  <c r="K279" i="2"/>
  <c r="K278" i="2" s="1"/>
  <c r="I132" i="1" s="1"/>
  <c r="U140" i="2"/>
  <c r="K141" i="2"/>
  <c r="K140" i="2" s="1"/>
  <c r="I61" i="1" s="1"/>
  <c r="U478" i="2"/>
  <c r="T101" i="2" s="1"/>
  <c r="K479" i="2"/>
  <c r="K478" i="2" s="1"/>
  <c r="U533" i="2"/>
  <c r="K534" i="2"/>
  <c r="K533" i="2" s="1"/>
  <c r="K150" i="2"/>
  <c r="K149" i="2" s="1"/>
  <c r="U149" i="2"/>
  <c r="K381" i="2"/>
  <c r="K380" i="2" s="1"/>
  <c r="I171" i="1" s="1"/>
  <c r="U380" i="2"/>
  <c r="K233" i="2"/>
  <c r="K232" i="2" s="1"/>
  <c r="I113" i="1" s="1"/>
  <c r="U232" i="2"/>
  <c r="U342" i="2"/>
  <c r="K343" i="2"/>
  <c r="K342" i="2" s="1"/>
  <c r="I159" i="1" s="1"/>
  <c r="K328" i="2"/>
  <c r="K327" i="2" s="1"/>
  <c r="I152" i="1" s="1"/>
  <c r="U327" i="2"/>
  <c r="K302" i="2"/>
  <c r="K301" i="2" s="1"/>
  <c r="I141" i="1" s="1"/>
  <c r="U301" i="2"/>
  <c r="K315" i="2"/>
  <c r="K314" i="2" s="1"/>
  <c r="I147" i="1" s="1"/>
  <c r="U314" i="2"/>
  <c r="K250" i="2"/>
  <c r="K249" i="2" s="1"/>
  <c r="I121" i="1" s="1"/>
  <c r="U249" i="2"/>
  <c r="K229" i="2"/>
  <c r="K228" i="2" s="1"/>
  <c r="I112" i="1" s="1"/>
  <c r="U228" i="2"/>
  <c r="K168" i="2"/>
  <c r="K167" i="2" s="1"/>
  <c r="I70" i="1" s="1"/>
  <c r="U167" i="2"/>
  <c r="K284" i="2"/>
  <c r="K283" i="2" s="1"/>
  <c r="I134" i="1" s="1"/>
  <c r="U283" i="2"/>
  <c r="K180" i="2"/>
  <c r="K179" i="2" s="1"/>
  <c r="I75" i="1" s="1"/>
  <c r="U179" i="2"/>
  <c r="K346" i="2"/>
  <c r="K345" i="2" s="1"/>
  <c r="I160" i="1" s="1"/>
  <c r="U345" i="2"/>
  <c r="K310" i="2"/>
  <c r="K309" i="2" s="1"/>
  <c r="U309" i="2"/>
  <c r="U236" i="2"/>
  <c r="K237" i="2"/>
  <c r="K236" i="2" s="1"/>
  <c r="I116" i="1" s="1"/>
  <c r="K192" i="2"/>
  <c r="K190" i="2" s="1"/>
  <c r="I96" i="1" s="1"/>
  <c r="U190" i="2"/>
  <c r="U334" i="2"/>
  <c r="K335" i="2"/>
  <c r="K334" i="2" s="1"/>
  <c r="I155" i="1" s="1"/>
  <c r="K355" i="2"/>
  <c r="K354" i="2" s="1"/>
  <c r="I161" i="1" s="1"/>
  <c r="U354" i="2"/>
  <c r="K28" i="2"/>
  <c r="K27" i="2" s="1"/>
  <c r="I27" i="1" s="1"/>
  <c r="U27" i="2"/>
  <c r="K241" i="2"/>
  <c r="K240" i="2" s="1"/>
  <c r="I119" i="1" s="1"/>
  <c r="U240" i="2"/>
  <c r="K464" i="2"/>
  <c r="K463" i="2" s="1"/>
  <c r="U463" i="2"/>
  <c r="T85" i="2" s="1"/>
  <c r="K340" i="2"/>
  <c r="K339" i="2" s="1"/>
  <c r="I157" i="1" s="1"/>
  <c r="U339" i="2"/>
  <c r="K368" i="2"/>
  <c r="K367" i="2" s="1"/>
  <c r="I164" i="1" s="1"/>
  <c r="U367" i="2"/>
  <c r="K298" i="2"/>
  <c r="K297" i="2" s="1"/>
  <c r="I140" i="1" s="1"/>
  <c r="U297" i="2"/>
  <c r="K172" i="2"/>
  <c r="K171" i="2" s="1"/>
  <c r="I71" i="1" s="1"/>
  <c r="U171" i="2"/>
  <c r="K73" i="2"/>
  <c r="I43" i="1" s="1"/>
  <c r="K259" i="2"/>
  <c r="K258" i="2" s="1"/>
  <c r="U258" i="2"/>
  <c r="K364" i="2"/>
  <c r="K363" i="2" s="1"/>
  <c r="U363" i="2"/>
  <c r="K269" i="2"/>
  <c r="K268" i="2" s="1"/>
  <c r="U268" i="2"/>
  <c r="K164" i="2"/>
  <c r="K163" i="2" s="1"/>
  <c r="I69" i="1" s="1"/>
  <c r="U163" i="2"/>
  <c r="K132" i="2"/>
  <c r="K131" i="2" s="1"/>
  <c r="I57" i="1" s="1"/>
  <c r="U131" i="2"/>
  <c r="K539" i="2"/>
  <c r="K538" i="2" s="1"/>
  <c r="U538" i="2"/>
  <c r="T222" i="2" s="1"/>
  <c r="K138" i="2"/>
  <c r="K137" i="2" s="1"/>
  <c r="U137" i="2"/>
  <c r="K116" i="2"/>
  <c r="K115" i="2" s="1"/>
  <c r="I55" i="1" s="1"/>
  <c r="U115" i="2"/>
  <c r="M113" i="1" l="1"/>
  <c r="N113" i="1" s="1"/>
  <c r="O113" i="1"/>
  <c r="P113" i="1" s="1"/>
  <c r="Q113" i="1" s="1"/>
  <c r="M37" i="1"/>
  <c r="N37" i="1" s="1"/>
  <c r="O37" i="1"/>
  <c r="P37" i="1" s="1"/>
  <c r="Q37" i="1" s="1"/>
  <c r="M165" i="1"/>
  <c r="N165" i="1" s="1"/>
  <c r="O165" i="1"/>
  <c r="P165" i="1" s="1"/>
  <c r="Q165" i="1" s="1"/>
  <c r="M32" i="1"/>
  <c r="N32" i="1" s="1"/>
  <c r="N31" i="1" s="1"/>
  <c r="O32" i="1"/>
  <c r="P32" i="1" s="1"/>
  <c r="Q32" i="1" s="1"/>
  <c r="M62" i="1"/>
  <c r="N62" i="1" s="1"/>
  <c r="O62" i="1"/>
  <c r="P62" i="1" s="1"/>
  <c r="Q62" i="1" s="1"/>
  <c r="M54" i="1"/>
  <c r="N54" i="1" s="1"/>
  <c r="O54" i="1"/>
  <c r="P54" i="1" s="1"/>
  <c r="Q54" i="1" s="1"/>
  <c r="M27" i="1"/>
  <c r="N27" i="1" s="1"/>
  <c r="O27" i="1"/>
  <c r="P27" i="1" s="1"/>
  <c r="Q27" i="1" s="1"/>
  <c r="M104" i="1"/>
  <c r="N104" i="1" s="1"/>
  <c r="O104" i="1"/>
  <c r="P104" i="1" s="1"/>
  <c r="Q104" i="1" s="1"/>
  <c r="M61" i="1"/>
  <c r="N61" i="1" s="1"/>
  <c r="O61" i="1"/>
  <c r="P61" i="1" s="1"/>
  <c r="Q61" i="1" s="1"/>
  <c r="M161" i="1"/>
  <c r="N161" i="1" s="1"/>
  <c r="O161" i="1"/>
  <c r="P161" i="1" s="1"/>
  <c r="Q161" i="1" s="1"/>
  <c r="I145" i="1"/>
  <c r="I146" i="1"/>
  <c r="M70" i="1"/>
  <c r="N70" i="1" s="1"/>
  <c r="O70" i="1"/>
  <c r="P70" i="1" s="1"/>
  <c r="Q70" i="1" s="1"/>
  <c r="M141" i="1"/>
  <c r="N141" i="1" s="1"/>
  <c r="O141" i="1"/>
  <c r="P141" i="1" s="1"/>
  <c r="Q141" i="1" s="1"/>
  <c r="M171" i="1"/>
  <c r="N171" i="1" s="1"/>
  <c r="N169" i="1" s="1"/>
  <c r="O171" i="1"/>
  <c r="P171" i="1" s="1"/>
  <c r="Q171" i="1" s="1"/>
  <c r="M41" i="1"/>
  <c r="N41" i="1" s="1"/>
  <c r="O41" i="1"/>
  <c r="P41" i="1" s="1"/>
  <c r="Q41" i="1" s="1"/>
  <c r="M138" i="1"/>
  <c r="N138" i="1" s="1"/>
  <c r="O138" i="1"/>
  <c r="P138" i="1" s="1"/>
  <c r="Q138" i="1" s="1"/>
  <c r="M139" i="1"/>
  <c r="N139" i="1" s="1"/>
  <c r="O139" i="1"/>
  <c r="P139" i="1" s="1"/>
  <c r="Q139" i="1" s="1"/>
  <c r="U200" i="2"/>
  <c r="J200" i="2"/>
  <c r="M147" i="1"/>
  <c r="N147" i="1" s="1"/>
  <c r="O147" i="1"/>
  <c r="P147" i="1" s="1"/>
  <c r="Q147" i="1" s="1"/>
  <c r="M30" i="1"/>
  <c r="N30" i="1" s="1"/>
  <c r="O30" i="1"/>
  <c r="P30" i="1" s="1"/>
  <c r="Q30" i="1" s="1"/>
  <c r="I115" i="1"/>
  <c r="I111" i="1"/>
  <c r="I114" i="1"/>
  <c r="I126" i="1"/>
  <c r="I125" i="1"/>
  <c r="M55" i="1"/>
  <c r="N55" i="1" s="1"/>
  <c r="O55" i="1"/>
  <c r="P55" i="1" s="1"/>
  <c r="Q55" i="1" s="1"/>
  <c r="M155" i="1"/>
  <c r="N155" i="1" s="1"/>
  <c r="O155" i="1"/>
  <c r="P155" i="1" s="1"/>
  <c r="Q155" i="1" s="1"/>
  <c r="M132" i="1"/>
  <c r="N132" i="1" s="1"/>
  <c r="O132" i="1"/>
  <c r="P132" i="1" s="1"/>
  <c r="Q132" i="1" s="1"/>
  <c r="M154" i="1"/>
  <c r="N154" i="1" s="1"/>
  <c r="O154" i="1"/>
  <c r="P154" i="1" s="1"/>
  <c r="Q154" i="1" s="1"/>
  <c r="U205" i="2"/>
  <c r="J205" i="2"/>
  <c r="M137" i="1"/>
  <c r="N137" i="1" s="1"/>
  <c r="O137" i="1"/>
  <c r="P137" i="1" s="1"/>
  <c r="Q137" i="1" s="1"/>
  <c r="M156" i="1"/>
  <c r="N156" i="1" s="1"/>
  <c r="O156" i="1"/>
  <c r="P156" i="1" s="1"/>
  <c r="Q156" i="1" s="1"/>
  <c r="M144" i="1"/>
  <c r="N144" i="1" s="1"/>
  <c r="O144" i="1"/>
  <c r="P144" i="1" s="1"/>
  <c r="Q144" i="1" s="1"/>
  <c r="M67" i="1"/>
  <c r="N67" i="1" s="1"/>
  <c r="O67" i="1"/>
  <c r="P67" i="1" s="1"/>
  <c r="Q67" i="1" s="1"/>
  <c r="J101" i="2"/>
  <c r="U101" i="2"/>
  <c r="M57" i="1"/>
  <c r="N57" i="1" s="1"/>
  <c r="O57" i="1"/>
  <c r="P57" i="1" s="1"/>
  <c r="Q57" i="1" s="1"/>
  <c r="M157" i="1"/>
  <c r="N157" i="1" s="1"/>
  <c r="O157" i="1"/>
  <c r="P157" i="1" s="1"/>
  <c r="Q157" i="1" s="1"/>
  <c r="M71" i="1"/>
  <c r="N71" i="1" s="1"/>
  <c r="O71" i="1"/>
  <c r="P71" i="1" s="1"/>
  <c r="Q71" i="1" s="1"/>
  <c r="M112" i="1"/>
  <c r="N112" i="1" s="1"/>
  <c r="O112" i="1"/>
  <c r="P112" i="1" s="1"/>
  <c r="Q112" i="1" s="1"/>
  <c r="M51" i="1"/>
  <c r="N51" i="1" s="1"/>
  <c r="O51" i="1"/>
  <c r="P51" i="1" s="1"/>
  <c r="Q51" i="1" s="1"/>
  <c r="M134" i="1"/>
  <c r="N134" i="1" s="1"/>
  <c r="O134" i="1"/>
  <c r="P134" i="1" s="1"/>
  <c r="Q134" i="1" s="1"/>
  <c r="M89" i="1"/>
  <c r="N89" i="1" s="1"/>
  <c r="O89" i="1"/>
  <c r="P89" i="1" s="1"/>
  <c r="Q89" i="1" s="1"/>
  <c r="M38" i="1"/>
  <c r="N38" i="1" s="1"/>
  <c r="O38" i="1"/>
  <c r="P38" i="1" s="1"/>
  <c r="Q38" i="1" s="1"/>
  <c r="M43" i="1"/>
  <c r="N43" i="1" s="1"/>
  <c r="O43" i="1"/>
  <c r="P43" i="1" s="1"/>
  <c r="Q43" i="1" s="1"/>
  <c r="M160" i="1"/>
  <c r="N160" i="1" s="1"/>
  <c r="O160" i="1"/>
  <c r="P160" i="1" s="1"/>
  <c r="Q160" i="1" s="1"/>
  <c r="U219" i="2"/>
  <c r="J219" i="2"/>
  <c r="M159" i="1"/>
  <c r="N159" i="1" s="1"/>
  <c r="O159" i="1"/>
  <c r="P159" i="1" s="1"/>
  <c r="Q159" i="1" s="1"/>
  <c r="M101" i="1"/>
  <c r="N101" i="1" s="1"/>
  <c r="O101" i="1"/>
  <c r="P101" i="1" s="1"/>
  <c r="Q101" i="1" s="1"/>
  <c r="I131" i="1"/>
  <c r="I130" i="1"/>
  <c r="M150" i="1"/>
  <c r="N150" i="1" s="1"/>
  <c r="O150" i="1"/>
  <c r="P150" i="1" s="1"/>
  <c r="Q150" i="1" s="1"/>
  <c r="M68" i="1"/>
  <c r="N68" i="1" s="1"/>
  <c r="O68" i="1"/>
  <c r="P68" i="1" s="1"/>
  <c r="Q68" i="1" s="1"/>
  <c r="M74" i="1"/>
  <c r="N74" i="1" s="1"/>
  <c r="O74" i="1"/>
  <c r="P74" i="1" s="1"/>
  <c r="Q74" i="1" s="1"/>
  <c r="M29" i="1"/>
  <c r="N29" i="1" s="1"/>
  <c r="O29" i="1"/>
  <c r="P29" i="1" s="1"/>
  <c r="Q29" i="1" s="1"/>
  <c r="M127" i="1"/>
  <c r="N127" i="1" s="1"/>
  <c r="O127" i="1"/>
  <c r="P127" i="1" s="1"/>
  <c r="Q127" i="1" s="1"/>
  <c r="U195" i="2"/>
  <c r="J195" i="2"/>
  <c r="M69" i="1"/>
  <c r="N69" i="1" s="1"/>
  <c r="O69" i="1"/>
  <c r="P69" i="1" s="1"/>
  <c r="Q69" i="1" s="1"/>
  <c r="M152" i="1"/>
  <c r="N152" i="1" s="1"/>
  <c r="O152" i="1"/>
  <c r="P152" i="1" s="1"/>
  <c r="Q152" i="1" s="1"/>
  <c r="I143" i="1"/>
  <c r="I66" i="1"/>
  <c r="M53" i="1"/>
  <c r="N53" i="1" s="1"/>
  <c r="O53" i="1"/>
  <c r="P53" i="1" s="1"/>
  <c r="Q53" i="1" s="1"/>
  <c r="I64" i="1"/>
  <c r="I60" i="1"/>
  <c r="I129" i="1"/>
  <c r="I128" i="1"/>
  <c r="M140" i="1"/>
  <c r="N140" i="1" s="1"/>
  <c r="O140" i="1"/>
  <c r="P140" i="1" s="1"/>
  <c r="Q140" i="1" s="1"/>
  <c r="M119" i="1"/>
  <c r="N119" i="1" s="1"/>
  <c r="O119" i="1"/>
  <c r="P119" i="1" s="1"/>
  <c r="Q119" i="1" s="1"/>
  <c r="M96" i="1"/>
  <c r="N96" i="1" s="1"/>
  <c r="O96" i="1"/>
  <c r="P96" i="1" s="1"/>
  <c r="Q96" i="1" s="1"/>
  <c r="M75" i="1"/>
  <c r="N75" i="1" s="1"/>
  <c r="O75" i="1"/>
  <c r="P75" i="1" s="1"/>
  <c r="Q75" i="1" s="1"/>
  <c r="M121" i="1"/>
  <c r="N121" i="1" s="1"/>
  <c r="O121" i="1"/>
  <c r="P121" i="1" s="1"/>
  <c r="Q121" i="1" s="1"/>
  <c r="T220" i="2"/>
  <c r="T223" i="2"/>
  <c r="M26" i="1"/>
  <c r="N26" i="1" s="1"/>
  <c r="O26" i="1"/>
  <c r="P26" i="1" s="1"/>
  <c r="Q26" i="1" s="1"/>
  <c r="I123" i="1"/>
  <c r="I124" i="1"/>
  <c r="M151" i="1"/>
  <c r="N151" i="1" s="1"/>
  <c r="O151" i="1"/>
  <c r="P151" i="1" s="1"/>
  <c r="Q151" i="1" s="1"/>
  <c r="M63" i="1"/>
  <c r="N63" i="1" s="1"/>
  <c r="O63" i="1"/>
  <c r="P63" i="1" s="1"/>
  <c r="Q63" i="1" s="1"/>
  <c r="M164" i="1"/>
  <c r="N164" i="1" s="1"/>
  <c r="O164" i="1"/>
  <c r="P164" i="1" s="1"/>
  <c r="Q164" i="1" s="1"/>
  <c r="M120" i="1"/>
  <c r="N120" i="1" s="1"/>
  <c r="O120" i="1"/>
  <c r="P120" i="1" s="1"/>
  <c r="Q120" i="1" s="1"/>
  <c r="U85" i="2"/>
  <c r="J85" i="2"/>
  <c r="M173" i="1"/>
  <c r="N173" i="1" s="1"/>
  <c r="N172" i="1" s="1"/>
  <c r="O173" i="1"/>
  <c r="P173" i="1" s="1"/>
  <c r="Q173" i="1" s="1"/>
  <c r="J222" i="2"/>
  <c r="U222" i="2"/>
  <c r="I166" i="1"/>
  <c r="I163" i="1"/>
  <c r="M116" i="1"/>
  <c r="N116" i="1" s="1"/>
  <c r="O116" i="1"/>
  <c r="P116" i="1" s="1"/>
  <c r="Q116" i="1" s="1"/>
  <c r="M92" i="1"/>
  <c r="N92" i="1" s="1"/>
  <c r="O92" i="1"/>
  <c r="P92" i="1" s="1"/>
  <c r="Q92" i="1" s="1"/>
  <c r="M39" i="1"/>
  <c r="N39" i="1" s="1"/>
  <c r="O39" i="1"/>
  <c r="P39" i="1" s="1"/>
  <c r="Q39" i="1" s="1"/>
  <c r="M48" i="1"/>
  <c r="N48" i="1" s="1"/>
  <c r="O48" i="1"/>
  <c r="P48" i="1" s="1"/>
  <c r="Q48" i="1" s="1"/>
  <c r="M168" i="1"/>
  <c r="N168" i="1" s="1"/>
  <c r="O168" i="1"/>
  <c r="P168" i="1" s="1"/>
  <c r="Q168" i="1" s="1"/>
  <c r="M35" i="1"/>
  <c r="N35" i="1" s="1"/>
  <c r="N34" i="1" s="1"/>
  <c r="O35" i="1"/>
  <c r="P35" i="1" s="1"/>
  <c r="Q35" i="1" s="1"/>
  <c r="K85" i="2" l="1"/>
  <c r="K84" i="2" s="1"/>
  <c r="I47" i="1" s="1"/>
  <c r="U84" i="2"/>
  <c r="M130" i="1"/>
  <c r="N130" i="1" s="1"/>
  <c r="O130" i="1"/>
  <c r="P130" i="1" s="1"/>
  <c r="Q130" i="1" s="1"/>
  <c r="Q133" i="1"/>
  <c r="M146" i="1"/>
  <c r="N146" i="1" s="1"/>
  <c r="O146" i="1"/>
  <c r="P146" i="1" s="1"/>
  <c r="Q146" i="1" s="1"/>
  <c r="K219" i="2"/>
  <c r="K218" i="2" s="1"/>
  <c r="I107" i="1" s="1"/>
  <c r="U204" i="2"/>
  <c r="K205" i="2"/>
  <c r="K204" i="2" s="1"/>
  <c r="I100" i="1" s="1"/>
  <c r="M123" i="1"/>
  <c r="N123" i="1" s="1"/>
  <c r="O123" i="1"/>
  <c r="P123" i="1" s="1"/>
  <c r="Q123" i="1" s="1"/>
  <c r="M131" i="1"/>
  <c r="N131" i="1" s="1"/>
  <c r="O131" i="1"/>
  <c r="P131" i="1" s="1"/>
  <c r="Q131" i="1" s="1"/>
  <c r="N133" i="1"/>
  <c r="M125" i="1"/>
  <c r="N125" i="1" s="1"/>
  <c r="O125" i="1"/>
  <c r="P125" i="1" s="1"/>
  <c r="Q125" i="1" s="1"/>
  <c r="M145" i="1"/>
  <c r="N145" i="1" s="1"/>
  <c r="O145" i="1"/>
  <c r="P145" i="1" s="1"/>
  <c r="Q145" i="1" s="1"/>
  <c r="M124" i="1"/>
  <c r="N124" i="1" s="1"/>
  <c r="O124" i="1"/>
  <c r="P124" i="1" s="1"/>
  <c r="Q124" i="1" s="1"/>
  <c r="M166" i="1"/>
  <c r="N166" i="1" s="1"/>
  <c r="O166" i="1"/>
  <c r="P166" i="1" s="1"/>
  <c r="Q166" i="1" s="1"/>
  <c r="Q25" i="1"/>
  <c r="M60" i="1"/>
  <c r="N60" i="1" s="1"/>
  <c r="N59" i="1" s="1"/>
  <c r="O60" i="1"/>
  <c r="P60" i="1" s="1"/>
  <c r="Q60" i="1" s="1"/>
  <c r="M126" i="1"/>
  <c r="N126" i="1" s="1"/>
  <c r="O126" i="1"/>
  <c r="P126" i="1" s="1"/>
  <c r="Q126" i="1" s="1"/>
  <c r="Q169" i="1"/>
  <c r="M66" i="1"/>
  <c r="N66" i="1" s="1"/>
  <c r="O66" i="1"/>
  <c r="P66" i="1" s="1"/>
  <c r="Q66" i="1" s="1"/>
  <c r="Q31" i="1"/>
  <c r="M163" i="1"/>
  <c r="N163" i="1" s="1"/>
  <c r="O163" i="1"/>
  <c r="P163" i="1" s="1"/>
  <c r="Q163" i="1" s="1"/>
  <c r="M129" i="1"/>
  <c r="N129" i="1" s="1"/>
  <c r="O129" i="1"/>
  <c r="P129" i="1" s="1"/>
  <c r="Q129" i="1" s="1"/>
  <c r="U221" i="2"/>
  <c r="K222" i="2"/>
  <c r="N25" i="1"/>
  <c r="M64" i="1"/>
  <c r="N64" i="1" s="1"/>
  <c r="O64" i="1"/>
  <c r="P64" i="1" s="1"/>
  <c r="Q64" i="1" s="1"/>
  <c r="M114" i="1"/>
  <c r="N114" i="1" s="1"/>
  <c r="O114" i="1"/>
  <c r="P114" i="1" s="1"/>
  <c r="Q114" i="1" s="1"/>
  <c r="U199" i="2"/>
  <c r="K200" i="2"/>
  <c r="K199" i="2" s="1"/>
  <c r="I99" i="1" s="1"/>
  <c r="M143" i="1"/>
  <c r="N143" i="1" s="1"/>
  <c r="N142" i="1" s="1"/>
  <c r="O143" i="1"/>
  <c r="P143" i="1" s="1"/>
  <c r="Q143" i="1" s="1"/>
  <c r="Q172" i="1"/>
  <c r="U223" i="2"/>
  <c r="K223" i="2" s="1"/>
  <c r="J223" i="2"/>
  <c r="Q118" i="1"/>
  <c r="Q158" i="1"/>
  <c r="K101" i="2"/>
  <c r="K98" i="2" s="1"/>
  <c r="I52" i="1" s="1"/>
  <c r="U98" i="2"/>
  <c r="M111" i="1"/>
  <c r="N111" i="1" s="1"/>
  <c r="O111" i="1"/>
  <c r="P111" i="1" s="1"/>
  <c r="Q111" i="1" s="1"/>
  <c r="M128" i="1"/>
  <c r="N128" i="1" s="1"/>
  <c r="O128" i="1"/>
  <c r="P128" i="1" s="1"/>
  <c r="Q128" i="1" s="1"/>
  <c r="Q34" i="1"/>
  <c r="U220" i="2"/>
  <c r="K220" i="2" s="1"/>
  <c r="J220" i="2"/>
  <c r="N118" i="1"/>
  <c r="K195" i="2"/>
  <c r="K194" i="2" s="1"/>
  <c r="I98" i="1" s="1"/>
  <c r="U194" i="2"/>
  <c r="N158" i="1"/>
  <c r="M115" i="1"/>
  <c r="N115" i="1" s="1"/>
  <c r="O115" i="1"/>
  <c r="P115" i="1" s="1"/>
  <c r="Q115" i="1" s="1"/>
  <c r="M107" i="1" l="1"/>
  <c r="N107" i="1" s="1"/>
  <c r="O107" i="1"/>
  <c r="P107" i="1" s="1"/>
  <c r="Q107" i="1" s="1"/>
  <c r="Q122" i="1"/>
  <c r="M52" i="1"/>
  <c r="N52" i="1" s="1"/>
  <c r="N49" i="1" s="1"/>
  <c r="O52" i="1"/>
  <c r="P52" i="1" s="1"/>
  <c r="Q52" i="1" s="1"/>
  <c r="Q142" i="1"/>
  <c r="N122" i="1"/>
  <c r="M98" i="1"/>
  <c r="N98" i="1" s="1"/>
  <c r="N65" i="1" s="1"/>
  <c r="O98" i="1"/>
  <c r="P98" i="1" s="1"/>
  <c r="Q98" i="1" s="1"/>
  <c r="Q65" i="1" s="1"/>
  <c r="M100" i="1"/>
  <c r="N100" i="1" s="1"/>
  <c r="O100" i="1"/>
  <c r="P100" i="1" s="1"/>
  <c r="Q100" i="1" s="1"/>
  <c r="M47" i="1"/>
  <c r="N47" i="1" s="1"/>
  <c r="N42" i="1" s="1"/>
  <c r="N33" i="1" s="1"/>
  <c r="O47" i="1"/>
  <c r="P47" i="1" s="1"/>
  <c r="Q47" i="1" s="1"/>
  <c r="M99" i="1"/>
  <c r="N99" i="1" s="1"/>
  <c r="O99" i="1"/>
  <c r="P99" i="1" s="1"/>
  <c r="Q99" i="1" s="1"/>
  <c r="Q59" i="1"/>
  <c r="Q162" i="1"/>
  <c r="K221" i="2"/>
  <c r="I108" i="1" s="1"/>
  <c r="N162" i="1"/>
  <c r="U218" i="2"/>
  <c r="Q49" i="1" l="1"/>
  <c r="M108" i="1"/>
  <c r="N108" i="1" s="1"/>
  <c r="N103" i="1" s="1"/>
  <c r="N58" i="1" s="1"/>
  <c r="C15" i="1" s="1"/>
  <c r="O108" i="1"/>
  <c r="P108" i="1" s="1"/>
  <c r="Q108" i="1" s="1"/>
  <c r="Q42" i="1"/>
  <c r="Q33" i="1" l="1"/>
  <c r="Q103" i="1"/>
  <c r="Q58" i="1" l="1"/>
  <c r="R33" i="1" s="1"/>
  <c r="R155" i="1"/>
  <c r="R173" i="1"/>
  <c r="R161" i="1"/>
  <c r="R96" i="1"/>
  <c r="R116" i="1"/>
  <c r="R57" i="1"/>
  <c r="R152" i="1"/>
  <c r="R48" i="1"/>
  <c r="R121" i="1"/>
  <c r="R159" i="1"/>
  <c r="R55" i="1"/>
  <c r="R101" i="1"/>
  <c r="R141" i="1"/>
  <c r="R26" i="1"/>
  <c r="R32" i="1"/>
  <c r="R35" i="1"/>
  <c r="R67" i="1"/>
  <c r="R38" i="1"/>
  <c r="R139" i="1"/>
  <c r="R127" i="1"/>
  <c r="R154" i="1"/>
  <c r="R89" i="1"/>
  <c r="R160" i="1"/>
  <c r="R112" i="1"/>
  <c r="R39" i="1"/>
  <c r="R61" i="1"/>
  <c r="R71" i="1"/>
  <c r="R171" i="1"/>
  <c r="R104" i="1"/>
  <c r="R41" i="1"/>
  <c r="R118" i="1"/>
  <c r="R64" i="1"/>
  <c r="R168" i="1"/>
  <c r="R29" i="1"/>
  <c r="R63" i="1"/>
  <c r="R169" i="1"/>
  <c r="R170" i="1"/>
  <c r="R88" i="1"/>
  <c r="R94" i="1"/>
  <c r="R93" i="1"/>
  <c r="R106" i="1"/>
  <c r="R95" i="1"/>
  <c r="R125" i="1"/>
  <c r="R22" i="1"/>
  <c r="R20" i="1"/>
  <c r="R143" i="1"/>
  <c r="R138" i="1"/>
  <c r="R129" i="1"/>
  <c r="R165" i="1"/>
  <c r="R124" i="1"/>
  <c r="R113" i="1"/>
  <c r="R51" i="1"/>
  <c r="R40" i="1"/>
  <c r="R149" i="1"/>
  <c r="R78" i="1"/>
  <c r="R21" i="1"/>
  <c r="C13" i="1"/>
  <c r="R73" i="1"/>
  <c r="R46" i="1"/>
  <c r="R81" i="1"/>
  <c r="R158" i="1"/>
  <c r="R77" i="1"/>
  <c r="R91" i="1"/>
  <c r="R135" i="1"/>
  <c r="R123" i="1"/>
  <c r="R147" i="1"/>
  <c r="R132" i="1"/>
  <c r="R111" i="1"/>
  <c r="R134" i="1"/>
  <c r="R115" i="1"/>
  <c r="R137" i="1"/>
  <c r="R25" i="1"/>
  <c r="R72" i="1"/>
  <c r="R90" i="1"/>
  <c r="R136" i="1"/>
  <c r="R148" i="1"/>
  <c r="R56" i="1"/>
  <c r="R102" i="1"/>
  <c r="R70" i="1"/>
  <c r="R157" i="1"/>
  <c r="R75" i="1"/>
  <c r="R28" i="1"/>
  <c r="R83" i="1"/>
  <c r="R31" i="1"/>
  <c r="R74" i="1"/>
  <c r="R172" i="1"/>
  <c r="R128" i="1"/>
  <c r="R163" i="1"/>
  <c r="R53" i="1"/>
  <c r="R45" i="1"/>
  <c r="R82" i="1"/>
  <c r="R87" i="1"/>
  <c r="R110" i="1"/>
  <c r="R60" i="1"/>
  <c r="R80" i="1"/>
  <c r="R117" i="1"/>
  <c r="R126" i="1"/>
  <c r="R167" i="1"/>
  <c r="R109" i="1"/>
  <c r="R105" i="1"/>
  <c r="R34" i="1"/>
  <c r="R43" i="1"/>
  <c r="R66" i="1"/>
  <c r="R120" i="1"/>
  <c r="R37" i="1"/>
  <c r="R114" i="1"/>
  <c r="R36" i="1"/>
  <c r="R97" i="1"/>
  <c r="R50" i="1"/>
  <c r="R153" i="1"/>
  <c r="R85" i="1"/>
  <c r="R24" i="1"/>
  <c r="R140" i="1"/>
  <c r="R146" i="1"/>
  <c r="R131" i="1"/>
  <c r="R164" i="1"/>
  <c r="R151" i="1"/>
  <c r="R156" i="1"/>
  <c r="R145" i="1"/>
  <c r="R166" i="1"/>
  <c r="R144" i="1"/>
  <c r="R69" i="1"/>
  <c r="R133" i="1"/>
  <c r="R30" i="1"/>
  <c r="R130" i="1"/>
  <c r="R44" i="1"/>
  <c r="R84" i="1"/>
  <c r="R23" i="1"/>
  <c r="R86" i="1"/>
  <c r="R76" i="1"/>
  <c r="R79" i="1"/>
  <c r="R59" i="1"/>
  <c r="R98" i="1"/>
  <c r="R162" i="1"/>
  <c r="R122" i="1"/>
  <c r="R142" i="1"/>
  <c r="R65" i="1"/>
  <c r="R99" i="1"/>
  <c r="R47" i="1"/>
  <c r="R52" i="1"/>
  <c r="R100" i="1"/>
  <c r="R107" i="1"/>
  <c r="R54" i="1" l="1"/>
  <c r="R68" i="1"/>
  <c r="R92" i="1"/>
  <c r="R58" i="1"/>
  <c r="R108" i="1"/>
  <c r="R42" i="1"/>
  <c r="R27" i="1"/>
  <c r="R119" i="1"/>
  <c r="R103" i="1"/>
  <c r="R62" i="1"/>
  <c r="R150" i="1"/>
  <c r="R49" i="1"/>
</calcChain>
</file>

<file path=xl/sharedStrings.xml><?xml version="1.0" encoding="utf-8"?>
<sst xmlns="http://schemas.openxmlformats.org/spreadsheetml/2006/main" count="6428" uniqueCount="944">
  <si>
    <t>DADOS</t>
  </si>
  <si>
    <t>Titulo</t>
  </si>
  <si>
    <t>ORÇAMENTO</t>
  </si>
  <si>
    <t>Obra</t>
  </si>
  <si>
    <t>Sede EJ395 - Projeto Modelo - Gabinetes</t>
  </si>
  <si>
    <t>Cliente</t>
  </si>
  <si>
    <t>TRT 12 - Sede</t>
  </si>
  <si>
    <t>Cidade</t>
  </si>
  <si>
    <t>Florianópolis</t>
  </si>
  <si>
    <t>Endereço</t>
  </si>
  <si>
    <t>Rua Esteves Júnior, 395.</t>
  </si>
  <si>
    <t>Descrição</t>
  </si>
  <si>
    <t>Obra BIM</t>
  </si>
  <si>
    <t>Tabela</t>
  </si>
  <si>
    <t>SC-2025-MARÇO-DESONERADO-SINAPI</t>
  </si>
  <si>
    <t>UF</t>
  </si>
  <si>
    <t>Sc</t>
  </si>
  <si>
    <t>RESUMO</t>
  </si>
  <si>
    <t>Tipo</t>
  </si>
  <si>
    <t>Preço</t>
  </si>
  <si>
    <t>Observação</t>
  </si>
  <si>
    <t>BDI Aplicado</t>
  </si>
  <si>
    <t>Total</t>
  </si>
  <si>
    <t>Geral da edificação</t>
  </si>
  <si>
    <t>Material</t>
  </si>
  <si>
    <t>Execução</t>
  </si>
  <si>
    <t>TABELA DE ORÇAMENTO</t>
  </si>
  <si>
    <t>Item</t>
  </si>
  <si>
    <t>Referência</t>
  </si>
  <si>
    <t>Código</t>
  </si>
  <si>
    <t>Unid.</t>
  </si>
  <si>
    <t>Quantidade</t>
  </si>
  <si>
    <t>Custo unitário sem BDI</t>
  </si>
  <si>
    <t>BDI</t>
  </si>
  <si>
    <t>Preço Material</t>
  </si>
  <si>
    <t>Preço Execução</t>
  </si>
  <si>
    <t>Custo unitário
sem bdi</t>
  </si>
  <si>
    <t>Preço unitário com BDI</t>
  </si>
  <si>
    <t>Preço total com BDI</t>
  </si>
  <si>
    <t>%</t>
  </si>
  <si>
    <t>Unitário</t>
  </si>
  <si>
    <t>1.</t>
  </si>
  <si>
    <t>ADMINISTRAÇÃO LOCAL DA OBRA</t>
  </si>
  <si>
    <t>-</t>
  </si>
  <si>
    <t>1.1</t>
  </si>
  <si>
    <t>PRÓPRIA</t>
  </si>
  <si>
    <t>COMPOSICAO</t>
  </si>
  <si>
    <t>0430</t>
  </si>
  <si>
    <t>ENGENHEIRO CIVIL DE OBRA PLENO COM ENCARGOS COMPLEMENTARES - 10 horas semanais</t>
  </si>
  <si>
    <t>mês</t>
  </si>
  <si>
    <t>1.2</t>
  </si>
  <si>
    <t>0431</t>
  </si>
  <si>
    <t>ENCARREGADO GERAL DE OBRAS COM ENCARGOS COMPLEMENTARES - 20 horas semanais</t>
  </si>
  <si>
    <t>1.3</t>
  </si>
  <si>
    <t>0103</t>
  </si>
  <si>
    <t>ANOTAÇÃO DE RESPONSABILIDADE TÉCNICA - OBRAS ACIMA DE R$ 15.000,00</t>
  </si>
  <si>
    <t>un</t>
  </si>
  <si>
    <t>1.4</t>
  </si>
  <si>
    <t>INSUMO</t>
  </si>
  <si>
    <t>471577</t>
  </si>
  <si>
    <t>ELABORAÇÃO DE PLANO DE GERENCIAMENTO DE RESÍDUOS DA CONSTRUÇÃO CIVIL - Gabinetes</t>
  </si>
  <si>
    <t>2.</t>
  </si>
  <si>
    <t>SERVIÇOS GERAIS</t>
  </si>
  <si>
    <t>2.1</t>
  </si>
  <si>
    <t>0072</t>
  </si>
  <si>
    <t>SINALIZAÇÃO COM FITA FIXADA EM CONE PLÁSTICO, INCLUINDO CONE</t>
  </si>
  <si>
    <t>m</t>
  </si>
  <si>
    <t>2.2</t>
  </si>
  <si>
    <t>0374</t>
  </si>
  <si>
    <t>PROTEÇÃO DE MOBILIÁRIOS COM LONA PLÁSTICA</t>
  </si>
  <si>
    <t>m²</t>
  </si>
  <si>
    <t>2.3</t>
  </si>
  <si>
    <t>471574</t>
  </si>
  <si>
    <t>COLETA DE ENTULHO EM CAÇAMBA METÁLICA - 5m³</t>
  </si>
  <si>
    <t>2.4</t>
  </si>
  <si>
    <t>0364</t>
  </si>
  <si>
    <t>LIMPEZA PERMANENTE DA OBRA - Reforma Gabinetes</t>
  </si>
  <si>
    <t>2.5</t>
  </si>
  <si>
    <t>0363</t>
  </si>
  <si>
    <t>TRANSPORTE DE ENTULHOS - Gabinetes 7º Pvto - Sede TRT 12</t>
  </si>
  <si>
    <t>m³</t>
  </si>
  <si>
    <t>3.</t>
  </si>
  <si>
    <t>FORRO</t>
  </si>
  <si>
    <t>3.1</t>
  </si>
  <si>
    <t>0390</t>
  </si>
  <si>
    <t>FORRO DE FIBRA MINERAL, PARA AMBIENTES COMERCIAIS, INCLUSIVE ESTRUTURA DE FIXAÇÃO</t>
  </si>
  <si>
    <t>4.</t>
  </si>
  <si>
    <t>PAREDES E DIVISÓRIAS</t>
  </si>
  <si>
    <t>4.1.</t>
  </si>
  <si>
    <t/>
  </si>
  <si>
    <t>DIVISÓRIAS</t>
  </si>
  <si>
    <t>4.1.1</t>
  </si>
  <si>
    <t>0003</t>
  </si>
  <si>
    <t>REMOÇÃO DE DIVISÓRIAS NAVAIS, DE FORMA MANUAL, SEM REAPROVEITAMENTO</t>
  </si>
  <si>
    <t>4.1.2</t>
  </si>
  <si>
    <t>0245</t>
  </si>
  <si>
    <t>DIVISÓRIA NAVAL COM VIDRO (PAINEL1,05 M/VIDRO 1,05 M/PAINEL). FORNECIMENTO E INSTALAÇÃO</t>
  </si>
  <si>
    <t>4.1.3</t>
  </si>
  <si>
    <t>SINAPI</t>
  </si>
  <si>
    <t>96359</t>
  </si>
  <si>
    <t>PAREDE COM SISTEMA EM CHAPAS DE GESSO PARA DRYWALL, USO INTERNO, COM DUAS FACES SIMPLES E ESTRUTURA METÁLICA COM GUIAS SIMPLES PARA PAREDES COM ÁREA LÍQUIDA MAIOR OU IGUAL A 6 M2, COM VÃOS. AF_07/2023_PS</t>
  </si>
  <si>
    <t>4.1.4</t>
  </si>
  <si>
    <t>96130</t>
  </si>
  <si>
    <t>APLICAÇÃO MANUAL DE MASSA ACRÍLICA EM PAREDES EXTERNAS DE CASAS, UMA DEMÃO. AF_03/2024</t>
  </si>
  <si>
    <t>4.1.5</t>
  </si>
  <si>
    <t>0391</t>
  </si>
  <si>
    <t>DIVISORIA NAVAL (PAINEL CEGO)35MM C/ PERFIS EM ACO COLOCADA</t>
  </si>
  <si>
    <t>4.1.6</t>
  </si>
  <si>
    <t>471585</t>
  </si>
  <si>
    <t>RESTAURAÇÃO DE PAINEL DE MÁRMORE, INCLUINDO POLIMENTO, REJUNTAMENTO E IMPERMEABILIZAÇÃO.</t>
  </si>
  <si>
    <t>4.1.7</t>
  </si>
  <si>
    <t>0365</t>
  </si>
  <si>
    <t>INTALAÇÃO DE ISOLAMENTO COM LÃ DE ROCHA EM PAREDE DRYWALL</t>
  </si>
  <si>
    <t>4.2.</t>
  </si>
  <si>
    <t>PORTAS</t>
  </si>
  <si>
    <t>4.2.1</t>
  </si>
  <si>
    <t>0368</t>
  </si>
  <si>
    <t>PORTA PIVOTANTE DE VIDRO TEMPERADO, 2 FOLHAS DE 80X210 CM, ESPESSURA DE 10MM, INCLUSIVE ACESSÓRIOS. AF_01/2021</t>
  </si>
  <si>
    <t>4.2.2</t>
  </si>
  <si>
    <t>0366</t>
  </si>
  <si>
    <t>KIT PORTA EUCATEX 600X2100X35MM. FORNECIMENTO E INSTALAÇÃO</t>
  </si>
  <si>
    <t>4.2.3</t>
  </si>
  <si>
    <t>0370</t>
  </si>
  <si>
    <t>KIT PORTA EUCATEX 600X1900X35MM. FORNECIMENTO E INSTALAÇÃO</t>
  </si>
  <si>
    <t>4.2.4</t>
  </si>
  <si>
    <t>0393</t>
  </si>
  <si>
    <t>KIT PORTA EUCATEX 820X2110X35MM COR BRANCO, INLCUSO FECHADURA, FORNECIMENTO E INSTALAÇÃO</t>
  </si>
  <si>
    <t>4.2.5</t>
  </si>
  <si>
    <t>0373</t>
  </si>
  <si>
    <t>KIT DE PORTA-PRONTA DE MADEIRA EM ACABAMENTO MELAMÍNICO BRANCO, FOLHA PESADA OU SUPERPESADA, E BATENTE METÁLICO, 80X210CM, FIXAÇÃO COM ARGAMASSA - FORNECIMENTO E INSTALAÇÃO. Adaptado SINAPI</t>
  </si>
  <si>
    <t>4.2.6</t>
  </si>
  <si>
    <t>97644</t>
  </si>
  <si>
    <t>REMOÇÃO DE PORTAS, DE FORMA MANUAL, SEM REAPROVEITAMENTO. AF_09/2023</t>
  </si>
  <si>
    <t>5.</t>
  </si>
  <si>
    <t>PISOS</t>
  </si>
  <si>
    <t>5.1</t>
  </si>
  <si>
    <t>0367</t>
  </si>
  <si>
    <t>REMOÇÃO DE PISO VINÍLICO SEM APROVEITAMENTO</t>
  </si>
  <si>
    <t>5.2</t>
  </si>
  <si>
    <t>104789</t>
  </si>
  <si>
    <t>DEMOLIÇÃO DE PISO DE CONCRETO SIMPLES, DE FORMA MANUAL, SEM REAPROVEITAMENTO. AF_09/2023</t>
  </si>
  <si>
    <t>5.3</t>
  </si>
  <si>
    <t>0369</t>
  </si>
  <si>
    <t>CONTRAPISO EM ARGAMASSA PRONTA, PREPARO MANUAL, APLICADO EM ÁREAS SECAS SOBRE LAJE, ADERIDO, ACABAMENTO NÃO REFORÇADO, ESPESSURA 8CM. AF_07/2021</t>
  </si>
  <si>
    <t>5.4</t>
  </si>
  <si>
    <t>88476</t>
  </si>
  <si>
    <t>CONTRAPISO COM ARGAMASSA AUTONIVELANTE, APLICADO SOBRE LAJE, ADERIDO, ESPESSURA 2CM. AF_07/2021</t>
  </si>
  <si>
    <t>5.5</t>
  </si>
  <si>
    <t>0433</t>
  </si>
  <si>
    <t>PISO VINÍLICO BELGOTEX MINERAL STONE GREY 60 X 60 CM, ESPESSURA 3 MM, SOBRE ARGAMASSA AUTONIVELANTE, FIXADO COM COLA, COM APLICAÇÃO DE IMPERMEABILIZANTE</t>
  </si>
  <si>
    <t>5.6</t>
  </si>
  <si>
    <t>0395</t>
  </si>
  <si>
    <t>RODAPE EM POLIESTIRENO, BRANCO, H = 7 CM, E = 1,5 CM</t>
  </si>
  <si>
    <t>5.7</t>
  </si>
  <si>
    <t>SICRO</t>
  </si>
  <si>
    <t>4915654</t>
  </si>
  <si>
    <t>LIXAMENTO MECANIZADO EM SUPERFÍCIE DE CONCRETO</t>
  </si>
  <si>
    <t>5.8</t>
  </si>
  <si>
    <t>0435</t>
  </si>
  <si>
    <t>CONTRAPISO EM ARGAMASSA LEVE 1:1:5,5 (CIMENTO, AREIA, VERMICULITA), PREPARO MANUAL, APLICADO EM ÁREAS SECAS SOBRE LAJE - Baseado em SINAPI (87692)</t>
  </si>
  <si>
    <t>6.</t>
  </si>
  <si>
    <t>INSTALAÇÕES ELÉTRICAS</t>
  </si>
  <si>
    <t>6.1.</t>
  </si>
  <si>
    <t>Remoções</t>
  </si>
  <si>
    <t>6.1.1</t>
  </si>
  <si>
    <t>97665</t>
  </si>
  <si>
    <t>REMOÇÃO DE LUMINÁRIAS, DE FORMA MANUAL, SEM REAPROVEITAMENTO. AF_09/2023</t>
  </si>
  <si>
    <t>6.1.2</t>
  </si>
  <si>
    <t>97660</t>
  </si>
  <si>
    <t>REMOÇÃO DE INTERRUPTORES/TOMADAS ELÉTRICAS, DE FORMA MANUAL, SEM REAPROVEITAMENTO. AF_09/2023</t>
  </si>
  <si>
    <t>6.1.3</t>
  </si>
  <si>
    <t>104792</t>
  </si>
  <si>
    <t>REMOÇÃO DE CABOS ELÉTRICOS, COM SEÇÃO DE ATÉ 2,5 MM², DE FORMA MANUAL, SEM REAPROVEITAMENTO. AF_09/2023</t>
  </si>
  <si>
    <t>6.1.4</t>
  </si>
  <si>
    <t>0396</t>
  </si>
  <si>
    <t>RETIRADA ELETRODUTO E PERFILADO SEM REAPROVEITAMENTO</t>
  </si>
  <si>
    <t>6.1.5</t>
  </si>
  <si>
    <t>6.2.</t>
  </si>
  <si>
    <t>Infraestrutura</t>
  </si>
  <si>
    <t>6.2.1</t>
  </si>
  <si>
    <t>0407</t>
  </si>
  <si>
    <t>CAIXA RETANGULAR 4" X 2" MÉDIA (1,30 M DO PISO), PVC, INSTALADA EM PAREDE - FORNECIMENTO E INSTALAÇÃO. AF_03/2023</t>
  </si>
  <si>
    <t>6.2.2</t>
  </si>
  <si>
    <t>91936</t>
  </si>
  <si>
    <t>CAIXA OCTOGONAL 4" X 4", PVC, INSTALADA EM LAJE - FORNECIMENTO E INSTALAÇÃO. AF_03/2023</t>
  </si>
  <si>
    <t>6.2.3</t>
  </si>
  <si>
    <t>95817</t>
  </si>
  <si>
    <t>CONDULETE DE PVC, TIPO X, PARA ELETRODUTO DE PVC SOLDÁVEL DN 25 MM (3/4"), APARENTE - FORNECIMENTO E INSTALAÇÃO. AF_10/2022</t>
  </si>
  <si>
    <t>6.2.4</t>
  </si>
  <si>
    <t>91876</t>
  </si>
  <si>
    <t>LUVA PARA ELETRODUTO, PVC, ROSCÁVEL, DN 32 MM (1"), PARA CIRCUITOS TERMINAIS, INSTALADA EM FORRO - FORNECIMENTO E INSTALAÇÃO. AF_03/2023</t>
  </si>
  <si>
    <t>6.2.5</t>
  </si>
  <si>
    <t>91884</t>
  </si>
  <si>
    <t>LUVA PARA ELETRODUTO, PVC, ROSCÁVEL, DN 25 MM (3/4"), PARA CIRCUITOS TERMINAIS, INSTALADA EM PAREDE - FORNECIMENTO E INSTALAÇÃO. AF_03/2023</t>
  </si>
  <si>
    <t>6.2.6</t>
  </si>
  <si>
    <t>91875</t>
  </si>
  <si>
    <t>LUVA PARA ELETRODUTO, PVC, ROSCÁVEL, DN 25 MM (3/4"), PARA CIRCUITOS TERMINAIS, INSTALADA EM FORRO - FORNECIMENTO E INSTALAÇÃO. AF_03/2023</t>
  </si>
  <si>
    <t>6.2.7</t>
  </si>
  <si>
    <t>471586</t>
  </si>
  <si>
    <t>PERFILADO PERFURADO 38x38mm - ACESSÓRIOS - SAÍDA DUPLA PARA ELETRODUTO</t>
  </si>
  <si>
    <t>6.2.8</t>
  </si>
  <si>
    <t>471587</t>
  </si>
  <si>
    <t>PERFILADO PERFURADO 38x38mm - ACESSÓRIOS - SAÍDA HORIZONTAL PARA ELETRODUTO</t>
  </si>
  <si>
    <t>6.2.9</t>
  </si>
  <si>
    <t>0409</t>
  </si>
  <si>
    <t>PERFILADO PERFURADO 38mm - ACESSÓRIOS - CAIXA PARA TOMADA 2P+T</t>
  </si>
  <si>
    <t>6.2.10</t>
  </si>
  <si>
    <t>0408</t>
  </si>
  <si>
    <t>PERFILADO PERFURADO 38mm - ACESSÓRIOS - CURVA HORIZONTAL 90°</t>
  </si>
  <si>
    <t>6.2.11</t>
  </si>
  <si>
    <t>471588</t>
  </si>
  <si>
    <t>PERFILADO PERFURADO 38x38mm - ACESSÓRIOS - TALA PLANA 4 FUROS</t>
  </si>
  <si>
    <t>6.2.12</t>
  </si>
  <si>
    <t>FERRARI-TRT</t>
  </si>
  <si>
    <t>151</t>
  </si>
  <si>
    <t>T HORIZONTAL PARA PERFILADO 38X38MM</t>
  </si>
  <si>
    <t>6.2.13</t>
  </si>
  <si>
    <t>11945</t>
  </si>
  <si>
    <t>BUCHA DE NYLON SEM ABA S4</t>
  </si>
  <si>
    <t>6.2.14</t>
  </si>
  <si>
    <t>4375</t>
  </si>
  <si>
    <t>BUCHA DE NYLON SEM ABA S6</t>
  </si>
  <si>
    <t>6.2.15</t>
  </si>
  <si>
    <t>156</t>
  </si>
  <si>
    <t>PARAFUSO AUTOATARRACHANTE</t>
  </si>
  <si>
    <t>6.2.16</t>
  </si>
  <si>
    <t>471594</t>
  </si>
  <si>
    <t>ACESSÓRIOS DE USO GERAL - PARAFUSO PHILIPS GALVANIZADO CAB. PANELA - 4,2X32MM - AUTO ATARRAXANTE</t>
  </si>
  <si>
    <t>6.2.17</t>
  </si>
  <si>
    <t>471598</t>
  </si>
  <si>
    <t>ACESSÓRIOS DE USO GERAL - PARAFUSO GALVANIZADO CABEÇA LENTILHA - 1/4"x5/8" - ROSCA TOTAL</t>
  </si>
  <si>
    <t>6.2.18</t>
  </si>
  <si>
    <t>471599</t>
  </si>
  <si>
    <t>ACESSÓRIOS DE USO GERAL - PORCA SEXTAVADA 1/4''</t>
  </si>
  <si>
    <t>6.2.19</t>
  </si>
  <si>
    <t>6.2.20</t>
  </si>
  <si>
    <t>471600</t>
  </si>
  <si>
    <t>ACESSÓRIOS DE USO GERAL - VERGALHÃO GALVANIZADO ROSCA TOTAL - 1/4'' - COMP. 0,2M</t>
  </si>
  <si>
    <t>6.2.21</t>
  </si>
  <si>
    <t>471612</t>
  </si>
  <si>
    <t>DUTOTEC - ACESSÓRIO PARA CANALETA - CAIXA DE DERIVAÇÂO TIPO T - 125x125 - 25 mm</t>
  </si>
  <si>
    <t>6.2.22</t>
  </si>
  <si>
    <t>471601</t>
  </si>
  <si>
    <t xml:space="preserve">DUTOTEC - ACESSÓRIO PARA CANALETA - ADAPTADOR 3x1'' - CANALETA/ELETRODUTO
</t>
  </si>
  <si>
    <t>6.2.23</t>
  </si>
  <si>
    <t>471611</t>
  </si>
  <si>
    <t>DUTOTEC - ACESSÓRIO PARA CANALETA - ARREMATE DE TAMPA - LINHA PLANA</t>
  </si>
  <si>
    <t>6.2.24</t>
  </si>
  <si>
    <t>0412</t>
  </si>
  <si>
    <t>CANALETA DUTOTEC STANDART TIPO C - 73X25MM - FORNECIMENTO E INSTALAÇÃO</t>
  </si>
  <si>
    <t>6.2.25</t>
  </si>
  <si>
    <t>471605</t>
  </si>
  <si>
    <t>DUTOTEC - ACESSÓRIO PARA CANALETA - CURVA HORIZONTAL 90° - Inclusive Tampa Plana Lisa</t>
  </si>
  <si>
    <t>6.2.26</t>
  </si>
  <si>
    <t>471610</t>
  </si>
  <si>
    <t>DUTOTEC - ACESSÓRIO PARA CANALETA - CURVA VERTICAL INTERNA - RAIO 30CM</t>
  </si>
  <si>
    <t>6.2.27</t>
  </si>
  <si>
    <t>0413</t>
  </si>
  <si>
    <t>TAMPA PARA CANALETA DUTOTEC STANDART, LISA PLANA  - 73MM - FORNECIMENTO E INSTALAÇÃO</t>
  </si>
  <si>
    <t>6.2.28</t>
  </si>
  <si>
    <t>39129</t>
  </si>
  <si>
    <t>ABRACADEIRA EM ACO PARA AMARRACAO DE ELETRODUTOS, TIPO D, COM 1" E CUNHA DE FIXACAO</t>
  </si>
  <si>
    <t>6.2.29</t>
  </si>
  <si>
    <t>39128</t>
  </si>
  <si>
    <t>ABRACADEIRA EM ACO PARA AMARRACAO DE ELETRODUTOS, TIPO D, COM 3/4" E CUNHA DE FIXACAO</t>
  </si>
  <si>
    <t>6.2.30</t>
  </si>
  <si>
    <t>SBC.066469</t>
  </si>
  <si>
    <t>ABRACADEIRA PVC 1" CINZA CLARO CEMAR</t>
  </si>
  <si>
    <t>6.2.31</t>
  </si>
  <si>
    <t>0290</t>
  </si>
  <si>
    <t>ABRACADEIRA PVC 3/4" CINZA ESCURO CEMAR</t>
  </si>
  <si>
    <t>6.2.32</t>
  </si>
  <si>
    <t>172</t>
  </si>
  <si>
    <t>CURVA 90 GRAUS PVC 3/4</t>
  </si>
  <si>
    <t>UN</t>
  </si>
  <si>
    <t>6.2.33</t>
  </si>
  <si>
    <t>95728</t>
  </si>
  <si>
    <t>ELETRODUTO RÍGIDO SOLDÁVEL, PVC, DN 32 MM (1"), APARENTE - FORNECIMENTO E INSTALAÇÃO. AF_10/2022</t>
  </si>
  <si>
    <t>6.2.34</t>
  </si>
  <si>
    <t>95727</t>
  </si>
  <si>
    <t>ELETRODUTO RÍGIDO SOLDÁVEL, PVC, DN 25 MM (3/4"), APARENTE - FORNECIMENTO E INSTALAÇÃO. AF_10/2022</t>
  </si>
  <si>
    <t>6.2.35</t>
  </si>
  <si>
    <t>91835</t>
  </si>
  <si>
    <t>ELETRODUTO FLEXÍVEL CORRUGADO REFORÇADO, PVC, DN 25 MM (3/4"), PARA CIRCUITOS TERMINAIS, INSTALADO EM FORRO - FORNECIMENTO E INSTALAÇÃO. AF_03/2023</t>
  </si>
  <si>
    <t>6.2.36</t>
  </si>
  <si>
    <t>0405</t>
  </si>
  <si>
    <t>PERFILADO PERFURADO 38x38x6000mm CHAPA 22</t>
  </si>
  <si>
    <t>6.2.37</t>
  </si>
  <si>
    <t>471597</t>
  </si>
  <si>
    <t>PERFILADO - GANCHO CURTO PARA PERFILADO 38x38mm</t>
  </si>
  <si>
    <t>6.3.</t>
  </si>
  <si>
    <t>Circuitos e Tomadas</t>
  </si>
  <si>
    <t>6.3.1</t>
  </si>
  <si>
    <t>0415</t>
  </si>
  <si>
    <t>DUTOTEC - ACESSÓRIO PARA CANALETA - SUPORTE PARA EQUIPAMENTOS + BLOCO CEGO - TIPO PLUS CENTRAL</t>
  </si>
  <si>
    <t>6.3.2</t>
  </si>
  <si>
    <t>146</t>
  </si>
  <si>
    <t>CONDULETE PVC 5 ENTRADAS</t>
  </si>
  <si>
    <t>6.3.3</t>
  </si>
  <si>
    <t>SBC.071635</t>
  </si>
  <si>
    <t>CAIXA DE SOBREPOR CONDULETE TOP 6 ENTRADAS 1/2" E 3/4" TIGRE</t>
  </si>
  <si>
    <t>6.3.4</t>
  </si>
  <si>
    <t>91959</t>
  </si>
  <si>
    <t>INTERRUPTOR SIMPLES (2 MÓDULOS), 10A/250V, INCLUINDO SUPORTE E PLACA - FORNECIMENTO E INSTALAÇÃO. AF_03/2023</t>
  </si>
  <si>
    <t>6.3.5</t>
  </si>
  <si>
    <t>91967</t>
  </si>
  <si>
    <t>INTERRUPTOR SIMPLES (3 MÓDULOS), 10A/250V, INCLUINDO SUPORTE E PLACA - FORNECIMENTO E INSTALAÇÃO. AF_03/2023</t>
  </si>
  <si>
    <t>6.3.6</t>
  </si>
  <si>
    <t>SBC.034530</t>
  </si>
  <si>
    <t>PLACA 1 POSTO HORIZONTAL 4x2 PIAL PLUS</t>
  </si>
  <si>
    <t>6.3.7</t>
  </si>
  <si>
    <t>153</t>
  </si>
  <si>
    <t>PLACA 2 FUNÇÕES</t>
  </si>
  <si>
    <t>6.3.8</t>
  </si>
  <si>
    <t>91990</t>
  </si>
  <si>
    <t>TOMADA ALTA DE EMBUTIR (1 MÓDULO), 2P+T 10 A, SEM SUPORTE E SEM PLACA - FORNECIMENTO E INSTALAÇÃO EM CAIXA DE PERFILADO</t>
  </si>
  <si>
    <t>6.3.9</t>
  </si>
  <si>
    <t>92002</t>
  </si>
  <si>
    <t>TOMADA MÉDIA DE EMBUTIR (2 MÓDULOS), 2P+T 10 A, SEM SUPORTE E SEM PLACA - FORNECIMENTO E INSTALAÇÃO. AF_03/2023</t>
  </si>
  <si>
    <t>6.3.10</t>
  </si>
  <si>
    <t>0417</t>
  </si>
  <si>
    <t>DUTOTEC - BLOCOS - MÓDULO TOMADA HEXAGONAL 2P + T - 10A - FORNECIMENTO E INSTALAÇÃO.</t>
  </si>
  <si>
    <t>6.3.11</t>
  </si>
  <si>
    <t>6.3.12</t>
  </si>
  <si>
    <t>6.3.13</t>
  </si>
  <si>
    <t>Cotações próprias- Elétrica</t>
  </si>
  <si>
    <t>INTERRUPTOR SIMPLES 10A, 250V, CONJUNTO MONTADO PARA SOBREPOR 4" X 2" (CAIXA + MODULO)</t>
  </si>
  <si>
    <t>6.3.14</t>
  </si>
  <si>
    <t>120</t>
  </si>
  <si>
    <t>TAMPA PVC PARA CONDULETE - UMA TOMADA</t>
  </si>
  <si>
    <t>6.4.</t>
  </si>
  <si>
    <t>Iluminação</t>
  </si>
  <si>
    <t>6.4.1</t>
  </si>
  <si>
    <t>0414</t>
  </si>
  <si>
    <t>LUMINÁRIA PLAFON LED DE EMBUTIR -  62X62X10,5CM, 4000K, MOLDURA DE ALUMÍNIO BRANCA - FORNECIMENTO E INSTALAÇÃO</t>
  </si>
  <si>
    <t>6.4.2</t>
  </si>
  <si>
    <t>0429</t>
  </si>
  <si>
    <t>LUMINÁRIA RETANGULAR LED DE SOBREPOR COM REFLETORES E ALETAS -  120CM, 4000K, 2 LÂMPADAS TUBULARES 18/20W - FORNECIMENTO E INSTALAÇÃO</t>
  </si>
  <si>
    <t>6.4.3</t>
  </si>
  <si>
    <t>0421</t>
  </si>
  <si>
    <t>LUMINÁRIA SPOT LED DE EMBUTIR QUADRADA - 7W, 3000K, PAR 20, DIRECIONÁVEL - FORNECIMENTO E INSTALAÇÃO</t>
  </si>
  <si>
    <t>6.5.</t>
  </si>
  <si>
    <t>Cabos</t>
  </si>
  <si>
    <t>6.5.1</t>
  </si>
  <si>
    <t>0422</t>
  </si>
  <si>
    <t>CABO DE COBRE FLEXÍVEL ISOLADO AMARELO, 2,5 MM², ANTI-CHAMA 450/750 V, PARA CIRCUITOS TERMINAIS - FORNECIMENTO E INSTALAÇÃO. AF_03/2023</t>
  </si>
  <si>
    <t>6.5.2</t>
  </si>
  <si>
    <t>6.5.3</t>
  </si>
  <si>
    <t>0423</t>
  </si>
  <si>
    <t>CABO DE COBRE FLEXÍVEL ISOLADO AZUL CLARO, 2,5 MM², ANTI-CHAMA 450/750 V, PARA CIRCUITOS TERMINAIS - FORNECIMENTO E INSTALAÇÃO. AF_03/2023</t>
  </si>
  <si>
    <t>6.5.4</t>
  </si>
  <si>
    <t>6.5.5</t>
  </si>
  <si>
    <t>0424</t>
  </si>
  <si>
    <t>CABO DE COBRE FLEXÍVEL ISOLADO BRANCO, 2,5 MM², ANTI-CHAMA 450/750 V, PARA CIRCUITOS TERMINAIS - FORNECIMENTO E INSTALAÇÃO. AF_03/2023</t>
  </si>
  <si>
    <t>6.5.6</t>
  </si>
  <si>
    <t>0425</t>
  </si>
  <si>
    <t>CABO DE COBRE FLEXÍVEL ISOLADO PRETO, 2,5 MM², ANTI-CHAMA 450/750 V, PARA CIRCUITOS TERMINAIS - FORNECIMENTO E INSTALAÇÃO. AF_03/2023</t>
  </si>
  <si>
    <t>6.5.7</t>
  </si>
  <si>
    <t>6.5.8</t>
  </si>
  <si>
    <t>0426</t>
  </si>
  <si>
    <t>CABO DE COBRE FLEXÍVEL ISOLADO VERDE-AMARELO, 2,5 MM², ANTI-CHAMA 450/750 V, PARA CIRCUITOS TERMINAIS - FORNECIMENTO E INSTALAÇÃO. AF_03/2023</t>
  </si>
  <si>
    <t>6.5.9</t>
  </si>
  <si>
    <t>6.5.10</t>
  </si>
  <si>
    <t>0427</t>
  </si>
  <si>
    <t>CABO DE COBRE FLEXÍVEL ISOLADO VERMELHO, 2,5 MM², ANTI-CHAMA 450/750 V, PARA CIRCUITOS TERMINAIS - FORNECIMENTO E INSTALAÇÃO. AF_03/2023</t>
  </si>
  <si>
    <t>7.</t>
  </si>
  <si>
    <t>CABEAMENTO ESTRUTURADO</t>
  </si>
  <si>
    <t>7.1</t>
  </si>
  <si>
    <t>0406</t>
  </si>
  <si>
    <t>CONECTOR - RJ45 - CAT6</t>
  </si>
  <si>
    <t>7.2</t>
  </si>
  <si>
    <t>39599</t>
  </si>
  <si>
    <t>CABO DE REDE, PAR TRANCADO UTP, 4 PARES, CATEGORIA 6 (CAT 6), ISOLAMENTO PVC (LSZH)</t>
  </si>
  <si>
    <t>7.3</t>
  </si>
  <si>
    <t>7.4</t>
  </si>
  <si>
    <t>0419</t>
  </si>
  <si>
    <t>PLACA 2X4" + 1 MÓDULO Rj45 CAT6 PARA CAIXA DE PVC , EMBUTIDO EM DRYWALL, FORNECIMENTO E INSTALAÇÃO.</t>
  </si>
  <si>
    <t>7.5</t>
  </si>
  <si>
    <t>0418</t>
  </si>
  <si>
    <t>DUTOTEC - BLOCOS - BLOCO + MÓDULO RJ 45 - CAT6 - FORNECIMENTO E INSTALAÇÃO</t>
  </si>
  <si>
    <t>7.6</t>
  </si>
  <si>
    <t>0372</t>
  </si>
  <si>
    <t>REMOÇÃO DE CABOS UTP, FORMA MANUAL, SEM REAPROVEITAMENTO.</t>
  </si>
  <si>
    <t>7.7</t>
  </si>
  <si>
    <t>98302</t>
  </si>
  <si>
    <t>PATCH PANEL 24 PORTAS, CATEGORIA 6 - FORNECIMENTO E INSTALAÇÃO. AF_11/2019</t>
  </si>
  <si>
    <t>7.8</t>
  </si>
  <si>
    <t>0434</t>
  </si>
  <si>
    <t>CERTIFICAÇÃO DE PONTO DE REDE</t>
  </si>
  <si>
    <t>8.</t>
  </si>
  <si>
    <t>INSTALAÇÕES PREVENTIVAS CONTRA INCÊNDIO</t>
  </si>
  <si>
    <t>8.1</t>
  </si>
  <si>
    <t>8.2</t>
  </si>
  <si>
    <t>95782</t>
  </si>
  <si>
    <t>CONDULETE DE ALUMÍNIO, TIPO E, ELETRODUTO DE AÇO GALVANIZADO DN 25 MM (1''), APARENTE - FORNECIMENTO E INSTALAÇÃO. AF_10/2022</t>
  </si>
  <si>
    <t>8.3</t>
  </si>
  <si>
    <t>95789</t>
  </si>
  <si>
    <t>CONDULETE DE ALUMÍNIO, TIPO LR, PARA ELETRODUTO DE AÇO GALVANIZADO DN 25 MM (1''), APARENTE - FORNECIMENTO E INSTALAÇÃO. AF_10/2022</t>
  </si>
  <si>
    <t>8.4</t>
  </si>
  <si>
    <t>8.5</t>
  </si>
  <si>
    <t>95796</t>
  </si>
  <si>
    <t>CONDULETE DE ALUMÍNIO, TIPO T, PARA ELETRODUTO DE AÇO GALVANIZADO DN 25 MM (1''), APARENTE - FORNECIMENTO E INSTALAÇÃO. AF_10/2022</t>
  </si>
  <si>
    <t>8.6</t>
  </si>
  <si>
    <t>471589</t>
  </si>
  <si>
    <t>ELETRODUTO RÍGIDO 1'' - ACESSÓRIOS - LUVA LEVE 1'' - AÇO GALVANIZADO</t>
  </si>
  <si>
    <t>8.7</t>
  </si>
  <si>
    <t>8.8</t>
  </si>
  <si>
    <t>0411</t>
  </si>
  <si>
    <t>ELETRODUTO RÍGIDO 1'' EM AÇO GALVANIZADO, INSTALADO EM PAREDE - FORNECIMENTO E INSTALAÇÃO</t>
  </si>
  <si>
    <t>8.9</t>
  </si>
  <si>
    <t>0416</t>
  </si>
  <si>
    <t>ELETRODUTO RÍGIDO 3/4'' EM AÇO GALVANIZADO, INSTALADO EM LAJE - FORNECIMENTO E INSTALAÇÃO</t>
  </si>
  <si>
    <t>8.10</t>
  </si>
  <si>
    <t>0420</t>
  </si>
  <si>
    <t>LUMINÁRIA DE EMERGÊNCIA - 30 LEDS - 12V 24V - PARA CENTRAL DE BATERIAS - FORNECIMENTO E INSTALAÇÃO.</t>
  </si>
  <si>
    <t>8.11</t>
  </si>
  <si>
    <t>471620</t>
  </si>
  <si>
    <t>PLACA ROTA DE FUGA SETA PARA CIMA - FOTOLUMINESCENTE S3</t>
  </si>
  <si>
    <t>8.12</t>
  </si>
  <si>
    <t>0397</t>
  </si>
  <si>
    <t>REMOÇÃO DE ELETRODUTOS, SEM REAPROVEITAMENTO</t>
  </si>
  <si>
    <t>8.13</t>
  </si>
  <si>
    <t>0398</t>
  </si>
  <si>
    <t>REMOÇÃO DE PLACA DE SINALIZAÇÃO EM PAREDE, DE FORMA MANUAL, SEM REAPROVEITAMENTO</t>
  </si>
  <si>
    <t>8.14</t>
  </si>
  <si>
    <t>104793</t>
  </si>
  <si>
    <t>REMOÇÃO DE CABOS ELÉTRICOS, COM SEÇÃO MAIOR QUE 2,5 MM² E MENOR QUE 10 MM², DE FORMA MANUAL, SEM REAPROVEITAMENTO. AF_09/2023</t>
  </si>
  <si>
    <t>8.15</t>
  </si>
  <si>
    <t>0399</t>
  </si>
  <si>
    <t>RETIRADA CAIXA DE PASSAGEM SOBREPOR</t>
  </si>
  <si>
    <t>9.</t>
  </si>
  <si>
    <t>CLIMATIZAÇÃO</t>
  </si>
  <si>
    <t>9.1</t>
  </si>
  <si>
    <t>0403</t>
  </si>
  <si>
    <t>REMOÇÃO DE CONJUNTO DE AR CONDICIONADO, EVAPORADORA, CONDENSADORA E TUBOS.</t>
  </si>
  <si>
    <t>9.2</t>
  </si>
  <si>
    <t>103249</t>
  </si>
  <si>
    <t>AR CONDICIONADO SPLIT ON/OFF, HI-WALL (PAREDE), 12000 BTUS/H, CICLO QUENTE/FRIO - FORNECIMENTO E INSTALAÇÃO. AF_11/2021_PE</t>
  </si>
  <si>
    <t>9.3</t>
  </si>
  <si>
    <t>103246</t>
  </si>
  <si>
    <t>AR CONDICIONADO SPLIT ON/OFF, HI-WALL (PAREDE), 9000 BTUS/H, CICLO QUENTE/FRIO - FORNECIMENTO E INSTALAÇÃO. AF_11/2021_PE</t>
  </si>
  <si>
    <t>10.</t>
  </si>
  <si>
    <t>PINTURA INTERNA</t>
  </si>
  <si>
    <t>10.1</t>
  </si>
  <si>
    <t>88489</t>
  </si>
  <si>
    <t>PINTURA LÁTEX ACRÍLICA PREMIUM, APLICAÇÃO MANUAL EM PAREDES, DUAS DEMÃOS. AF_04/2023 Drywall</t>
  </si>
  <si>
    <t>10.2</t>
  </si>
  <si>
    <t>100718</t>
  </si>
  <si>
    <t>COLOCAÇÃO DE FITA PROTETORA PARA PINTURA. AF_01/2020</t>
  </si>
  <si>
    <t>10.3</t>
  </si>
  <si>
    <t>88488</t>
  </si>
  <si>
    <t>PINTURA LÁTEX ACRÍLICA PREMIUM, APLICAÇÃO MANUAL EM TETO, DUAS DEMÃOS. AF_04/2023</t>
  </si>
  <si>
    <t>10.4</t>
  </si>
  <si>
    <t>PINTURA LÁTEX ACRÍLICA PREMIUM, APLICAÇÃO MANUAL EM PAREDES, DUAS DEMÃOS. AF_04/2023</t>
  </si>
  <si>
    <t>10.5</t>
  </si>
  <si>
    <t>0371</t>
  </si>
  <si>
    <t>REMOÇÃO DAS PORTAS DOS ARMÁRIOS EMBUTIDOS - Gabinetes</t>
  </si>
  <si>
    <t>10.6</t>
  </si>
  <si>
    <t>102229</t>
  </si>
  <si>
    <t>PINTURA TINTA DE ACABAMENTO (PIGMENTADA) ESMALTE SINTÉTICO ACETINADO EM MADEIRA, 3 DEMÃOS. AF_01/2021</t>
  </si>
  <si>
    <t>11.</t>
  </si>
  <si>
    <t>PERSIANAS</t>
  </si>
  <si>
    <t>11.1</t>
  </si>
  <si>
    <t>471579</t>
  </si>
  <si>
    <t>PERSIANA ROLÔ, TELA SOLAR, CINZA CLARO COM BANDÔ, FORNECIMENTO E INSTALAÇÃO.</t>
  </si>
  <si>
    <t>11.2</t>
  </si>
  <si>
    <t>0400</t>
  </si>
  <si>
    <t>REMOÇÃO DE PERSIANAS, SEM REAPROVEITAMENTO</t>
  </si>
  <si>
    <t>12.</t>
  </si>
  <si>
    <t>DESPESAS FINAIS</t>
  </si>
  <si>
    <t>12.1</t>
  </si>
  <si>
    <t>0401</t>
  </si>
  <si>
    <t>LIMPEZA FINAL DE OBRA</t>
  </si>
  <si>
    <t>TABELA DE COMPOSIÇÕES UTILIZADAS</t>
  </si>
  <si>
    <t>Multiplicador</t>
  </si>
  <si>
    <t>Preço Execução
(MAO + EQP + TRA + TER...)</t>
  </si>
  <si>
    <t>Preço Mão de obra</t>
  </si>
  <si>
    <t>Preço Equipamento</t>
  </si>
  <si>
    <t>Preço Transporte</t>
  </si>
  <si>
    <t>Preço Terceirizado</t>
  </si>
  <si>
    <t>Preço Comissionamento</t>
  </si>
  <si>
    <t>Preço Verba</t>
  </si>
  <si>
    <t>Outros preços</t>
  </si>
  <si>
    <t>Ref.
Tabela</t>
  </si>
  <si>
    <t>Ref.
Código</t>
  </si>
  <si>
    <t>Justificativa</t>
  </si>
  <si>
    <t xml:space="preserve">Grupo de
Serviço </t>
  </si>
  <si>
    <t>Serviço</t>
  </si>
  <si>
    <t>Original</t>
  </si>
  <si>
    <t>Adaptada de SINAPI 90778, pode ser encontrada a planilha de cálculo em            F:\5 PROJOBRA\1 SEDE 2º GRAU E ADMINISTRATIVO\1 PRÉDIO SEDE EJ 395\2025 - PROJETO MODELO - NOVOS GABINETES\2025 - Pav 7 - Gabinetes Novos\ORÇAMENTO\EDITÁVEIS</t>
  </si>
  <si>
    <t>90778</t>
  </si>
  <si>
    <t>Geral</t>
  </si>
  <si>
    <t>471625</t>
  </si>
  <si>
    <t>ENGENHEIRO CIVIL DE OBRA PLENO COM ENCARGOS COMPLEMENTARES - 10 horas semanais - Material</t>
  </si>
  <si>
    <t>471624</t>
  </si>
  <si>
    <t>ENGENHEIRO CIVIL DE OBRA PLENO COM ENCARGOS COMPLEMENTARES - 10 horas semanais - Mão de Obra</t>
  </si>
  <si>
    <t>Adaptada de SINAPI 90776, pode ser encontrada a planilha de cálculo em            F:\5 PROJOBRA\1 SEDE 2º GRAU E ADMINISTRATIVO\1 PRÉDIO SEDE EJ 395\2025 - PROJETO MODELO - NOVOS GABINETES\2025 - Pav 7 - Gabinetes Novos\ORÇAMENTO\EDITÁVEIS</t>
  </si>
  <si>
    <t>90776</t>
  </si>
  <si>
    <t>471627</t>
  </si>
  <si>
    <t>ENCARREGADO GERAL DE OBRAS COM ENCARGOS COMPLEMENTARES - 20 horas semanais - Mão de Obra</t>
  </si>
  <si>
    <t>471626</t>
  </si>
  <si>
    <t>ENCARREGADO GERAL DE OBRAS COM ENCARGOS COMPLEMENTARES - 20 horas semanais - Material</t>
  </si>
  <si>
    <t>4</t>
  </si>
  <si>
    <t>ART PARA OBRAS OU SERVIÇOS ACIMA DE 15.000,00</t>
  </si>
  <si>
    <t>Sinalização</t>
  </si>
  <si>
    <t>5</t>
  </si>
  <si>
    <t>FITA PLASTICA ZEBRADA PARA DEMARCACAO DE AREAS, LARGURA = 7 CM, SEM ADESIVO (COLETADO CAIXA) - SINAPI (42015)</t>
  </si>
  <si>
    <t>34498</t>
  </si>
  <si>
    <t>CONE DE SINALIZACAO EM PVC FLEXIVEL, H = 70 / 76 CM (NBR 15071)</t>
  </si>
  <si>
    <t>88239</t>
  </si>
  <si>
    <t>AJUDANTE DE CARPINTEIRO COM ENCARGOS COMPLEMENTARES</t>
  </si>
  <si>
    <t>h</t>
  </si>
  <si>
    <t>88262</t>
  </si>
  <si>
    <t>CARPINTEIRO DE FORMAS COM ENCARGOS COMPLEMENTARES</t>
  </si>
  <si>
    <t>88316</t>
  </si>
  <si>
    <t>SERVENTE COM ENCARGOS COMPLEMENTARES</t>
  </si>
  <si>
    <t>3777</t>
  </si>
  <si>
    <t>LONA PLASTICA PESADA PRETA, E = 150 MICRA</t>
  </si>
  <si>
    <t>CÁLCULO DO TEMPO QUE UM SERVENTE LEVA PARA TRANSPORTAR 1m³ DE ENTULHO COM CARRINHO DE MÃO ENTRE UM GABINETE E A GARAGEM/CALÇADA -&gt; Distância média percorrida: 10m (gabinete até elevador) + 10m (elevador até garagem ou rua) = 20m por carrinho;  25 carrinhos por m³; 40m (ida e volta) * 25 carrinhos = 1000m por m³; 1,2m/s (Velocidade média caminhada lenta); 1000/1,2 = 834 segundos/m³ (somente o trajeto); 2 min para encher cada carrinho, total 50min ou 3000s para carregamento dos materiais no carrinho; Tempo de viagem do elevador ida e volta até subsolo = 16 andares * 3,5m = 56m * 25 carrinhos = 1400m / 1,75ms =  800s;   TOTAL GERAL: 3000 + 834 + 800 = 4634s ou 77,23min ou 1,287h.</t>
  </si>
  <si>
    <t>Forro</t>
  </si>
  <si>
    <t>39430</t>
  </si>
  <si>
    <t>PENDURAL OU PRESILHA REGULADORA, EM ACO GALVANIZADO, COM CORPO, MOLA E REBITE, PARA PERFIL TIPO CANALETA DE ESTRUTURA EM FORROS DRYWALL</t>
  </si>
  <si>
    <t>88278</t>
  </si>
  <si>
    <t>MONTADOR DE ESTRUTURA METÁLICA COM ENCARGOS COMPLEMENTARES</t>
  </si>
  <si>
    <t>39443</t>
  </si>
  <si>
    <t>PARAFUSO DRY WALL, EM ACO ZINCADO, CABECA LENTILHA E PONTA BROCA (LB), LARGURA 4,2 MM, COMPRIMENTO 13 MM</t>
  </si>
  <si>
    <t>39514</t>
  </si>
  <si>
    <t>PLACA DE FIBRA MINERAL PARA FORRO, DE 625 X 625 MM, E = 15 MM, BORDA RETA, COM PINTURA ANTIMOFO (NAO INCLUI PERFIS)</t>
  </si>
  <si>
    <t>39570</t>
  </si>
  <si>
    <t>PERFIL TRAVESSA (SECUNDARIO), T CLICADO, EM ACO GALVANIZADO, BRANCO, PARA FORRO REMOVIVEL, 24 X 1250 MM (L X C)</t>
  </si>
  <si>
    <t>39571</t>
  </si>
  <si>
    <t>PERFIL LONGARINA (PRINCIPAL), T CLICADO, EM ACO, BRANCO NAS FACES APARENTES, PARA FORRO REMOVIVEL, 24 X 32 X 3750 MM (L X H X C</t>
  </si>
  <si>
    <t>40547</t>
  </si>
  <si>
    <t>PARAFUSO ZINCADO, AUTOBROCANTE, FLANGEADO, 4,2 MM X 19 MM</t>
  </si>
  <si>
    <t>CENTO</t>
  </si>
  <si>
    <t>43131</t>
  </si>
  <si>
    <t>ARAME GALVANIZADO 6 BWG, D = 5,16 MM (0,157 KG/M), OU 8 BWG, D = 4,19 MM (0,101 KG/M), OU 10 BWG, D = 3,40 MM (0,0713 KG/M)</t>
  </si>
  <si>
    <t>kg</t>
  </si>
  <si>
    <t>471584</t>
  </si>
  <si>
    <t>DIVISÓRIA NAVAL COM VIDRO - PVP (PAINEL 1,05 M/VIDRO 1,05 M/PAINEL). FORNECIMENTO E INSTALAÇÃO</t>
  </si>
  <si>
    <t>M2</t>
  </si>
  <si>
    <t>Paredes em Drywall</t>
  </si>
  <si>
    <t>39435</t>
  </si>
  <si>
    <t>PARAFUSO DRY WALL, EM ACO FOSFATIZADO, CABECA TROMBETA E PONTA AGULHA (TA), COMPRIMENTO 25 MM</t>
  </si>
  <si>
    <t>39434</t>
  </si>
  <si>
    <t>MASSA DE REJUNTE EM PO PARA DRYWALL, A BASE DE GESSO, SECAGEM RAPIDA, PARA TRATAMENTO DE JUNTAS DE CHAPA DE GESSO (NECESSITA ADICAO DE AGUA)</t>
  </si>
  <si>
    <t>39432</t>
  </si>
  <si>
    <t>FITA DE PAPEL REFORCADA COM LAMINA DE METAL PARA REFORCO DE CANTOS DE CHAPA DE GESSO PARA DRYWALL</t>
  </si>
  <si>
    <t>39431</t>
  </si>
  <si>
    <t>FITA DE PAPEL MICROPERFURADO, 50 X 150 MM, PARA TRATAMENTO DE JUNTAS DE CHAPA DE GESSO PARA DRYWALL</t>
  </si>
  <si>
    <t>39422</t>
  </si>
  <si>
    <t>PERFIL MONTANTE, FORMATO C, EM ACO ZINCADO, PARA ESTRUTURA PAREDE DRYWALL, E = 0,5 MM, 70 X 3000 MM (L X C)</t>
  </si>
  <si>
    <t>39419</t>
  </si>
  <si>
    <t>PERFIL GUIA, FORMATO U, EM ACO ZINCADO, PARA ESTRUTURA PAREDE DRYWALL, E = 0,5 MM, 70 X 3000 MM (L X C)</t>
  </si>
  <si>
    <t>39413</t>
  </si>
  <si>
    <t>PLACA / CHAPA DE GESSO ACARTONADO, STANDARD (ST), COR BRANCA, E = 12,5 MM, 1200 X 2400 MM (L X C)</t>
  </si>
  <si>
    <t>37586</t>
  </si>
  <si>
    <t>PINO DE ACO COM ARRUELA CONICA, DIAMETRO ARRUELA = *23* MM E COMP HASTE = *27* MM (ACAO INDIRETA)</t>
  </si>
  <si>
    <t>Pintura Externa</t>
  </si>
  <si>
    <t>88310</t>
  </si>
  <si>
    <t>PINTOR COM ENCARGOS COMPLEMENTARES</t>
  </si>
  <si>
    <t>43651</t>
  </si>
  <si>
    <t>MASSA ACRILICA PARA SUPERFICIES INTERNAS E EXTERNAS</t>
  </si>
  <si>
    <t>3767</t>
  </si>
  <si>
    <t>LIXA EM FOLHA PARA PAREDE OU MADEIRA, NUMERO 120, COR VERMELHA</t>
  </si>
  <si>
    <t>VEDAÇÃO</t>
  </si>
  <si>
    <t>88261</t>
  </si>
  <si>
    <t>CARPINTEIRO DE ESQUADRIA COM ENCARGOS COMPLEMENTARES</t>
  </si>
  <si>
    <t>SBC.6464</t>
  </si>
  <si>
    <t>DIVISORIA NAVAL (PAINEL CEGO) 35mm C/ PERFIS EM ACO COLOCADA</t>
  </si>
  <si>
    <t>Adaptado de SINAPI 104725 apenas substituindo o insumo "lã de vidro" por "lã de rocha", o qual foi cotado em sites de materiais de construção conforme observações contidas nas anotações do INSUMO.</t>
  </si>
  <si>
    <t>104725</t>
  </si>
  <si>
    <t>471575</t>
  </si>
  <si>
    <t>MANTA DE LÃ DE ROCHA - ESPESSURA 50mm - 32kg/m³</t>
  </si>
  <si>
    <t>Adaptada de SINAPI 102183, apenas diminuindo a metragem quadrada do insumo "vidro temperado" devido a que a Composição original refere-se a porta de 2 folhas de 90x210.</t>
  </si>
  <si>
    <t>102183</t>
  </si>
  <si>
    <t>Vidros e Espelhos</t>
  </si>
  <si>
    <t>88325</t>
  </si>
  <si>
    <t>VIDRACEIRO COM ENCARGOS COMPLEMENTARES</t>
  </si>
  <si>
    <t>5031</t>
  </si>
  <si>
    <t>VIDRO TEMPERADO INCOLOR PARA PORTA DE ABRIR, E = 10 MM (SEM FERRAGENS E SEM COLOCACAO)</t>
  </si>
  <si>
    <t>3104</t>
  </si>
  <si>
    <t>CONJ. DE FERRAGENS PARA PORTA DE VIDRO TEMPERADO, EM ZAMAC CROMADO, CONTEMPLANDO DOBRADICA INF., DOBRADICA SUP., PIVO PARA DOBRADICA INF., PIVO PARA DOBRADICA SUP., FECHADURA CENTRAL EM ZAMC. CROMADO, CONTRA FECHADURA DE PRESSAO</t>
  </si>
  <si>
    <t>cj</t>
  </si>
  <si>
    <t>471576</t>
  </si>
  <si>
    <t>KIT PORTA EUCATEX 600X2100X35MM COR BRANCO, FORNECIMENTO E INSTALAÇÃO.</t>
  </si>
  <si>
    <t>471578</t>
  </si>
  <si>
    <t>KIT PORTA EUCATEX 600X1900X35MM COR BRANCO, FORNECIMENTO E INSTALAÇÃO.</t>
  </si>
  <si>
    <t>KIT PORTA EUCATEX 820X2110X35MM COR BRANCO. FORNECIMENTO E INSTALAÇÃO</t>
  </si>
  <si>
    <t>66</t>
  </si>
  <si>
    <t>KIT PORTA EUCATEX 820X2110X35MM COR BRANCO, FORNECIMENTO E INSTALAÇÃO.</t>
  </si>
  <si>
    <t>Foi utilizado como referência o preço extraído do contrato de manutenção predial do TRT 12 com a empresa LC Serviços de Alvenaria Ltda. por meio do CONTRATO 7729/2023, conforme item 09 do doc 155 do PROAD 7729/2023. Foi acrescido o valor de R$25,00 ao preço de referência devido a que foi retirada a fechadura básica que faz parte do KIT PORTA originalmente e acrescentada uma de melhor qualidade. Foi usada como referência para a FECHADURA de melhor padrão (Fechadura Roseta Quadrada Inox Escovado 813/35 Interna Stam) -&gt; https://www.mercadolivre.com.br/fechadura-roseta-quadrada-inox-escovado-81335-interna-stam/p/MLB22594012?pdp_filters=item_id%3AMLB3632569716&amp;from=gshop&amp;matt_tool=69040175&amp;matt_internal_campaign_id=&amp;matt_word=&amp;matt_source=google&amp;matt_campaign_id=22090354310&amp;matt_ad_group_id=173090585676&amp;matt_match_type=&amp;matt_network=g&amp;matt_device=c&amp;matt_creative=727882731594&amp;matt_keyword=&amp;matt_ad_position=&amp;matt_ad_type=pla&amp;matt_merchant_id=735128188&amp;matt_product_id=MLB22594012-product&amp;matt_product_partition_id=2393412754252&amp;matt_target_id=pla-2393412754252&amp;cq_src=google_ads&amp;cq_cmp=22090354310&amp;cq_net=g&amp;cq_plt=gp&amp;cq_med=pla&amp;gad_source=4&amp;gbraid=0AAAAAD93qcA4Kozi2By_VT-a0b5n085J_&amp;gclid=Cj0KCQjww-HABhCGARIsALLO6XxP43DM6-OJ8C1fnS-WOIo2hJOLutFvlIjV5e_CYPAZ6_4JY8K1W2QaApdnEALw_wcB    |||| R$ 57,71;   Foi usado como referência para a FECHADURA original da composição -&gt; https://www.mercadolivre.com.br/fechadura-porta-de-madeira-alianca-270041-interna-quarto-cor-cromado/p/MLB22383993?matt_tool=18956390&amp;utm_source=google_shopping&amp;utm_medium=organic&amp;pdp_filters=item_id:MLB3916198843&amp;from=gshop   |||| R$ 32,93; Diferença entre os itens de aproximadamente R$ 25,00, que é o valor que foi acrescido no KIT PORTA para adaptar essa composição à realidade projetada.</t>
  </si>
  <si>
    <t>90798</t>
  </si>
  <si>
    <t>Esquadrias - Portas</t>
  </si>
  <si>
    <t>88629</t>
  </si>
  <si>
    <t>ARGAMASSA TRAÇO 1:3 (EM VOLUME DE CIMENTO E AREIA MÉDIA ÚMIDA), PREPARO MANUAL. AF_08/2019</t>
  </si>
  <si>
    <t>88309</t>
  </si>
  <si>
    <t>PEDREIRO COM ENCARGOS COMPLEMENTARES</t>
  </si>
  <si>
    <t>471580</t>
  </si>
  <si>
    <t>KIT PORTA PRONTA DE MADEIRA, FOLHA PESADA (NBR 15930) DE 800 X 2100 MM, DE 40 MM A 45 MM DE ESPESSURA, NUCLEO SOLIDO, CAPA LISA EM HDF, ACABAMENTO MELAMINICO BRANCO (INCLUI MARCO, ALIZARES, DOBRADICAS E FECHADURA EXTERNA AÇO ESCOVADO PADRÃO MÉDIO) Adaptadado SINAPI</t>
  </si>
  <si>
    <t>Demolições e Remoções</t>
  </si>
  <si>
    <t>6111</t>
  </si>
  <si>
    <t>SERVENTE DE OBRAS (HORISTA)</t>
  </si>
  <si>
    <t>Adaptada de SINAPI 87644 dobrando os multiplicadores de 'materiais' e aumentando em 1/3 os multiplicadores de 'mão de obra';</t>
  </si>
  <si>
    <t>87644</t>
  </si>
  <si>
    <t>Contrapiso</t>
  </si>
  <si>
    <t>87399</t>
  </si>
  <si>
    <t>ARGAMASSA PRONTA PARA CONTRAPISO, PREPARO MANUAL. AF_08/2019</t>
  </si>
  <si>
    <t>7334</t>
  </si>
  <si>
    <t>ADITIVO ADESIVO LIQUIDO PARA ARGAMASSAS DE REVESTIMENTOS CIMENTICIOS</t>
  </si>
  <si>
    <t>l</t>
  </si>
  <si>
    <t>1379</t>
  </si>
  <si>
    <t>CIMENTO PORTLAND COMPOSTO CP II-32</t>
  </si>
  <si>
    <t>38546</t>
  </si>
  <si>
    <t>ARGAMASSA USINADA AUTOADENSAVEL E AUTONIVELANTE PARA CONTRAPISO, COM BOMBEAMENTO (DISPONIBILIZACAO DE BOMBA), SEM O LANCAMENTO</t>
  </si>
  <si>
    <t>Essa composição não inclui argamassa autonivelante pois o local a ser instalado já possui piso vinílico, de forma que o contra piso está adequado para a retirada do atual e instalação do novo piso.</t>
  </si>
  <si>
    <t>4791</t>
  </si>
  <si>
    <t>ADESIVO ACRILICO DE BASE AQUOSA / COLA DE CONTATO</t>
  </si>
  <si>
    <t>161</t>
  </si>
  <si>
    <t>CERA ACRÍLICA IMPERMEABILIZANTE START</t>
  </si>
  <si>
    <t>L</t>
  </si>
  <si>
    <t>98</t>
  </si>
  <si>
    <t>PISO VINÍLICO BELGOTEX MINERAL STONE GREY 60X60</t>
  </si>
  <si>
    <t>46</t>
  </si>
  <si>
    <t xml:space="preserve">RODAPE EM POLIESTIRENO, BRANCO, H = 7 CM, E = 1,5 CM       </t>
  </si>
  <si>
    <t>M</t>
  </si>
  <si>
    <t>E9764I</t>
  </si>
  <si>
    <t>Grupo gerador - 7,2 kVA</t>
  </si>
  <si>
    <t>CHI</t>
  </si>
  <si>
    <t>E9764P</t>
  </si>
  <si>
    <t>CHP</t>
  </si>
  <si>
    <t>E9061I</t>
  </si>
  <si>
    <t>Lixadeira elétrica manual angular - 2 kW</t>
  </si>
  <si>
    <t>E9061P</t>
  </si>
  <si>
    <t>P9824</t>
  </si>
  <si>
    <t>Servente</t>
  </si>
  <si>
    <t>M1405</t>
  </si>
  <si>
    <t>Disco diamantado para desbaste - D = 180 mm</t>
  </si>
  <si>
    <t>5914655</t>
  </si>
  <si>
    <t>Carga, manobra e descarga de materiais diversos em caminhão carroceria de 15 t - carga e descarga manuais</t>
  </si>
  <si>
    <t>t</t>
  </si>
  <si>
    <t>5914449</t>
  </si>
  <si>
    <t>Transporte com caminhão carroceria de 15 t - rodovia em leito natural</t>
  </si>
  <si>
    <t>tkm</t>
  </si>
  <si>
    <t>5914464</t>
  </si>
  <si>
    <t>Transporte com caminhão carroceria de 15 t - rodovia em revestimento primário</t>
  </si>
  <si>
    <t>5914479</t>
  </si>
  <si>
    <t>Transporte com caminhão carroceria de 15 t - rodovia pavimentada</t>
  </si>
  <si>
    <t>87692</t>
  </si>
  <si>
    <t>471628</t>
  </si>
  <si>
    <t>VERMICULITA EXPANDIDA EM SACOS DE 12KG/200 LITROS</t>
  </si>
  <si>
    <t>370</t>
  </si>
  <si>
    <t>AREIA MEDIA - POSTO JAZIDA/FORNECEDOR (RETIRADO NA JAZIDA, SEM TRANSPORTE)</t>
  </si>
  <si>
    <t>88264</t>
  </si>
  <si>
    <t>ELETRICISTA COM ENCARGOS COMPLEMENTARES</t>
  </si>
  <si>
    <t>88247</t>
  </si>
  <si>
    <t>AUXILIAR DE ELETRICISTA COM ENCARGOS COMPLEMENTARES</t>
  </si>
  <si>
    <t>Adaptado da SINAPI 91940: retirada a argamassa e substituída a caixa 4x2 de PVC para alvenaria pela 4x2 de PVC para DRYWALL.</t>
  </si>
  <si>
    <t>91940</t>
  </si>
  <si>
    <t>Instalações Elétricas - Eletrodutos Embutidos, Cabos, Caixas, Tomadas e Interruptores</t>
  </si>
  <si>
    <t>1872</t>
  </si>
  <si>
    <t>CAIXA DE PASSAGEM, EM PVC, DE 4" X 2", PARA ELETRODUTO FLEXIVEL CORRUGADO</t>
  </si>
  <si>
    <t>471602</t>
  </si>
  <si>
    <t>DRY WALL - ACESSÓRIOS - CAIXA 4x2 PVC DE EMBUTIR</t>
  </si>
  <si>
    <t>12001</t>
  </si>
  <si>
    <t>CAIXA OCTOGONAL DE FUNDO MOVEL, EM PVC, DE 4" X 4", PARA ELETRODUTO FLEXIVEL CORRUGADO</t>
  </si>
  <si>
    <t>Instalações Elétricas - Eletrodutos, Conexões e Conduletes Aparentes</t>
  </si>
  <si>
    <t>39344</t>
  </si>
  <si>
    <t>CONDULETE EM PVC, TIPO "X", SEM TAMPA, DE 3/4"</t>
  </si>
  <si>
    <t>11950</t>
  </si>
  <si>
    <t>BUCHA DE NYLON SEM ABA S6, COM PARAFUSO DE 4,20 X 40 MM EM ACO ZINCADO COM ROSCA SOBERBA, CABECA CHATA E FENDA PHILLIPS</t>
  </si>
  <si>
    <t>1892</t>
  </si>
  <si>
    <t>LUVA EM PVC RIGIDO ROSCAVEL, DE 1", PARA ELETRODUTO</t>
  </si>
  <si>
    <t>1891</t>
  </si>
  <si>
    <t>LUVA EM PVC RIGIDO ROSCAVEL, DE 3/4", PARA ELETRODUTO</t>
  </si>
  <si>
    <t>471604</t>
  </si>
  <si>
    <t>PERFILADO PERFURADO 38x38mm - ACESSÓRIOS - CAIXA PARA TOMADA 2P+T</t>
  </si>
  <si>
    <t>471603</t>
  </si>
  <si>
    <t>PERFILADO PERFURADO 38x38mm - ACESSÓRIOS - CURVA HORIZONTAL 90°</t>
  </si>
  <si>
    <t>471608</t>
  </si>
  <si>
    <t>CANALETA DUTOTEC STANDART TIPO C - 73X25MM</t>
  </si>
  <si>
    <t>471609</t>
  </si>
  <si>
    <t>TAMPA PARA CANALETA DUTOTEC STANDART, LISA PLANA  - 73MM</t>
  </si>
  <si>
    <t>SBC.9714</t>
  </si>
  <si>
    <t>91170</t>
  </si>
  <si>
    <t>FIXAÇÃO DE TUBOS HORIZONTAIS DE PVC ÁGUA, PVC ESGOTO, PVC ÁGUA PLUVIAL, CPVC, PPR, COBRE OU AÇO, DIÂMETROS MENORES OU IGUAIS A 40 MM, COM ABRAÇADEIRA METÁLICA RÍGIDA TIPO U PERFIL 1 1/4", FIXADA EM PERFILADO EM LAJE. AF_09/2023_PS</t>
  </si>
  <si>
    <t>2679</t>
  </si>
  <si>
    <t>ELETRODUTO DE PVC RIGIDO SOLDAVEL, CLASSE B, DE 32 MM</t>
  </si>
  <si>
    <t>2678</t>
  </si>
  <si>
    <t>ELETRODUTO DE PVC RIGIDO SOLDAVEL, CLASSE B, DE 25 MM</t>
  </si>
  <si>
    <t>39244</t>
  </si>
  <si>
    <t>ELETRODUTO PVC FLEXIVEL CORRUGADO, REFORCADO, COR LARANJA, DE 25 MM, PARA LAJES E PISOS</t>
  </si>
  <si>
    <t>39028</t>
  </si>
  <si>
    <t>PERFILADO PERFURADO SIMPLES 38 X 38 MM, CHAPA 22</t>
  </si>
  <si>
    <t>Adaptada de SINAPI 104403: subsituindo os insumos originais pelos insumos DUTOTEC.</t>
  </si>
  <si>
    <t>104403</t>
  </si>
  <si>
    <t>471606</t>
  </si>
  <si>
    <t>DUTOTEC - ACESSÓRIO PARA CANALETA - SUPORTE PARA EQUIPAMENTOS - TIPO PLUS CENTRAL</t>
  </si>
  <si>
    <t>471615</t>
  </si>
  <si>
    <t>DUTOTEC - BLOCOS - MÓDULO CEGO</t>
  </si>
  <si>
    <t>91958</t>
  </si>
  <si>
    <t>INTERRUPTOR SIMPLES (2 MÓDULOS), 10A/250V, SEM SUPORTE E SEM PLACA - FORNECIMENTO E INSTALAÇÃO. AF_03/2023</t>
  </si>
  <si>
    <t>91946</t>
  </si>
  <si>
    <t>SUPORTE PARAFUSADO COM PLACA DE ENCAIXE 4" X 2" MÉDIO (1,30 M DO PISO) PARA PONTO ELÉTRICO - FORNECIMENTO E INSTALAÇÃO. AF_03/2023</t>
  </si>
  <si>
    <t>91966</t>
  </si>
  <si>
    <t>INTERRUPTOR SIMPLES (3 MÓDULOS), 10A/250V, SEM SUPORTE E SEM PLACA - FORNECIMENTO E INSTALAÇÃO. AF_03/2023</t>
  </si>
  <si>
    <t>TOMADA ALTA DE EMBUTIR (1 MÓDULO), 2P+T 10 A, SEM SUPORTE E SEM PLACA - FORNECIMENTO E INSTALAÇÃO. AF_03/2023</t>
  </si>
  <si>
    <t>38101</t>
  </si>
  <si>
    <t>TOMADA 2P+T 10A, 250V (APENAS MODULO)</t>
  </si>
  <si>
    <t>Adaptada de SINAPI 91998: substituindo os insumos originais pelo Bloco Dutotec Tomada Hexagonal 2T + P (COTADO).</t>
  </si>
  <si>
    <t>91998</t>
  </si>
  <si>
    <t>471614</t>
  </si>
  <si>
    <t>DUTOTEC - BLOCOS - MÓDULO TOMADA HEXAGONAL 2P + T - 10A</t>
  </si>
  <si>
    <t>12128</t>
  </si>
  <si>
    <t>471613</t>
  </si>
  <si>
    <t>LUMINÁRIA PLAFON LED DE EMBUTIR -  62X62X10,5CM, 4000K, MOLDURA DE ALUMÍNIO BRANCA</t>
  </si>
  <si>
    <t>Adaptada de SINAPI 103782: apenas substituindo o insumo original pelos cotados (Luminária Retangular e 2 lâmpadas tubulares LED).</t>
  </si>
  <si>
    <t>103782</t>
  </si>
  <si>
    <t>Iluminação Predial e Monitoramento</t>
  </si>
  <si>
    <t>471623</t>
  </si>
  <si>
    <t>LÂMPADA TUBULAR LED 120CM - 18/20W, 4000K</t>
  </si>
  <si>
    <t>471622</t>
  </si>
  <si>
    <t>LUMINÁRIA RETANGULAR LED DE SOBREPOR COM REFLETORES E ALETAS -  120CM, 4000K, 2 LÂMPADAS TUBULARES 18/20W</t>
  </si>
  <si>
    <t>471621</t>
  </si>
  <si>
    <t>LUMINÁRIA SPOT LED DE EMBUTIR QUADRADA - 7W, 3000K, PAR 20, DIRECIONÁVEL</t>
  </si>
  <si>
    <t>COMPOSIÇÃO SINAPI ORIGINAL, APENAS ALTERAÇÃO NA DESCRIÇÃO: ACRÉSCIMO DA DEFINIÇÃO DA COR DO CABO.</t>
  </si>
  <si>
    <t>91926</t>
  </si>
  <si>
    <t>21127</t>
  </si>
  <si>
    <t>FITA ISOLANTE ADESIVA ANTICHAMA, USO ATE 750 V, EM ROLO DE 19 MM X 5 M</t>
  </si>
  <si>
    <t>1014</t>
  </si>
  <si>
    <t>CABO DE COBRE, FLEXIVEL, CLASSE 4 OU 5, ISOLACAO EM PVC/A, ANTICHAMA BWF-B, 1 CONDUTOR, 450/750 V, SECAO NOMINAL 2,5 MM2</t>
  </si>
  <si>
    <t>136</t>
  </si>
  <si>
    <t>Adaptada de SINAPI 98307: substituindo os insumos originais pelo Bloco Dutotec + Módulo Rj45 Cat6 (COTADO);</t>
  </si>
  <si>
    <t>98307</t>
  </si>
  <si>
    <t>Redes de Lógica, Telefonia e Imagem</t>
  </si>
  <si>
    <t>471618</t>
  </si>
  <si>
    <t>471617</t>
  </si>
  <si>
    <t>DUTOTEC - BLOCOS - BLOCO + MÓDULO RJ 45 - CAT6</t>
  </si>
  <si>
    <t>39596</t>
  </si>
  <si>
    <t>PATCH PANEL, 24 PORTAS, CATEGORIA 6, COM RACKS DE 19" DE LARGURA E 1 U DE ALTURA</t>
  </si>
  <si>
    <t>Criada a partir das composições SINAPI de Eletricista e Auxiliar de Eletricista;</t>
  </si>
  <si>
    <t>2590</t>
  </si>
  <si>
    <t>CONDULETE DE ALUMINIO TIPO E, PARA ELETRODUTO ROSCAVEL DE 1", COM TAMPA CEGA</t>
  </si>
  <si>
    <t>2570</t>
  </si>
  <si>
    <t>CONDULETE DE ALUMINIO TIPO LR, PARA ELETRODUTO ROSCAVEL DE 1", COM TAMPA CEGA</t>
  </si>
  <si>
    <t>2586</t>
  </si>
  <si>
    <t>CONDULETE DE ALUMINIO TIPO T, PARA ELETRODUTO ROSCAVEL DE 1", COM TAMPA CEGA</t>
  </si>
  <si>
    <t>SINAPI Adaptada a partir de 91868: substituída a barra de eletroduto de PVC 1'' pela barra de eletroduto galvanizado de 1''.</t>
  </si>
  <si>
    <t>91868</t>
  </si>
  <si>
    <t>471607</t>
  </si>
  <si>
    <t>ELETRODUTO RÍGIDO 1'' EM AÇO GALVANIZADO - BARRA DE 3M</t>
  </si>
  <si>
    <t>Adaptada de SINAPI 91867: substituindo os insumos originais pelo Eletroduto Rígido Galvanizado de 3/4'' (COTADO).</t>
  </si>
  <si>
    <t>91867</t>
  </si>
  <si>
    <t>471616</t>
  </si>
  <si>
    <t>ELETRODUTO RÍGIDO 3/4'' EM AÇO GALVANIZADO - BARRA DE 3M</t>
  </si>
  <si>
    <t>Adaptada de SINAPI 97599: apenas substituindo o insumo original pelo cotado (Luminária para central de baterias).</t>
  </si>
  <si>
    <t>97599</t>
  </si>
  <si>
    <t>471619</t>
  </si>
  <si>
    <t>LUMINÁRIA DE EMERGÊNCIA - 30 LEDS - 12V 24V - PARA CENTRAL DE BATERIAS</t>
  </si>
  <si>
    <t>100308</t>
  </si>
  <si>
    <t>MECÂNICO DE REFRIGERAÇÃO COM ENCARGOS COMPLEMENTARES</t>
  </si>
  <si>
    <t>88243</t>
  </si>
  <si>
    <t>AJUDANTE ESPECIALIZADO COM ENCARGOS COMPLEMENTARES</t>
  </si>
  <si>
    <t>Instalações de ar condicionado</t>
  </si>
  <si>
    <t>39555</t>
  </si>
  <si>
    <t>AR CONDICIONADO SPLIT ON/OFF, HI-WALL (PAREDE), 12000 BTUS/H, CICLO QUENTE/FRIO, 60 HZ, CLASSIFICACAO ENERGETICA A - SELO PROCEL, GAS HFC, CONTROLE S/ FIO</t>
  </si>
  <si>
    <t>37591</t>
  </si>
  <si>
    <t>SUPORTE MAO-FRANCESA EM ACO, ABAS IGUAIS 40 CM, CAPACIDADE MINIMA 70 KG, BRANCO</t>
  </si>
  <si>
    <t>13246</t>
  </si>
  <si>
    <t>PARAFUSO DE ACO ZINCADO, SEXTAVADO, COM ROSCA INTEIRA, DIAMETRO 5/16", COMPRIMENTO 3/4", COM PORCA E ARRUELA LISA LEVE</t>
  </si>
  <si>
    <t>11976</t>
  </si>
  <si>
    <t>CHUMBADOR DE ACO ZINCADO, DIAMETRO 1/4" COM PARAFUSO 1/4" X 40 MM</t>
  </si>
  <si>
    <t>7568</t>
  </si>
  <si>
    <t>BUCHA DE NYLON SEM ABA S10, COM PARAFUSO DE 6,10 X 65 MM EM ACO ZINCADO COM ROSCA SOBERBA, CABECA CHATA E FENDA PHILLIPS</t>
  </si>
  <si>
    <t>1570</t>
  </si>
  <si>
    <t>TERMINAL A COMPRESSAO EM COBRE ESTANHADO PARA CABO 2,5 MM2, 1 FURO E 1 COMPRESSAO, PARA PARAFUSO DE FIXACAO M5</t>
  </si>
  <si>
    <t>39551</t>
  </si>
  <si>
    <t>AR CONDICIONADO SPLIT ON/OFF, HI-WALL (PAREDE), 9000 BTUS/H, CICLO QUENTE/FRIO, 60 HZ, CLASSIFICACAO ENERGETICA A - SELO PROCEL, GAS HFC, CONTROLE S/ FIO</t>
  </si>
  <si>
    <t>Pintura Interna</t>
  </si>
  <si>
    <t>7356</t>
  </si>
  <si>
    <t>TINTA LATEX ACRILICA PREMIUM, COR BRANCO FOSCO</t>
  </si>
  <si>
    <t>Pintura em Superfícies Metálicas</t>
  </si>
  <si>
    <t>12815</t>
  </si>
  <si>
    <t>FITA CREPE ROLO DE *25* MM X 50 M</t>
  </si>
  <si>
    <t>Pintura em Madeira</t>
  </si>
  <si>
    <t>7311</t>
  </si>
  <si>
    <t>TINTA ESMALTE SINTETICO PREMIUM ACETINADO</t>
  </si>
  <si>
    <t>5318</t>
  </si>
  <si>
    <t>DILUENTE AGUARRAS</t>
  </si>
  <si>
    <t>3</t>
  </si>
  <si>
    <t>ACIDO CLORIDRICO / ACIDO MURIATICO, DILUICAO 10% A 12% PARA USO EM LIMPEZA</t>
  </si>
  <si>
    <t>Livro SINAPI: Cálculos e Parâmetros</t>
  </si>
  <si>
    <t>95309</t>
  </si>
  <si>
    <t>CURSO DE CAPACITAÇÃO PARA AJUDANTE DE CARPINTEIRO (ENCARGOS COMPLEMENTARES) - HORISTA</t>
  </si>
  <si>
    <t>43483</t>
  </si>
  <si>
    <t>EPI - FAMILIA CARPINTEIRO DE FORMAS - HORISTA (ENCARGOS COMPLEMENTARES - COLETADO CAIXA)</t>
  </si>
  <si>
    <t>43459</t>
  </si>
  <si>
    <t>FERRAMENTAS - FAMILIA CARPINTEIRO DE FORMAS - HORISTA (ENCARGOS COMPLEMENTARES - COLETADO CAIXA)</t>
  </si>
  <si>
    <t>37373</t>
  </si>
  <si>
    <t>SEGURO - HORISTA (COLETADO CAIXA - ENCARGOS COMPLEMENTARES)</t>
  </si>
  <si>
    <t>37372</t>
  </si>
  <si>
    <t>EXAMES - HORISTA (COLETADO CAIXA - ENCARGOS COMPLEMENTARES)</t>
  </si>
  <si>
    <t>37371</t>
  </si>
  <si>
    <t>TRANSPORTE - HORISTA (COLETADO CAIXA - ENCARGOS COMPLEMENTARES)</t>
  </si>
  <si>
    <t>37370</t>
  </si>
  <si>
    <t>ALIMENTACAO - HORISTA (COLETADO CAIXA - ENCARGOS COMPLEMENTARES)</t>
  </si>
  <si>
    <t>6117</t>
  </si>
  <si>
    <t>CARPINTEIRO AUXILIAR (HORISTA)</t>
  </si>
  <si>
    <t>95330</t>
  </si>
  <si>
    <t>CURSO DE CAPACITAÇÃO PARA CARPINTEIRO DE FÔRMAS (ENCARGOS COMPLEMENTARES) - HORISTA</t>
  </si>
  <si>
    <t>1213</t>
  </si>
  <si>
    <t>CARPINTEIRO DE FORMAS PARA CONCRETO (HORISTA)</t>
  </si>
  <si>
    <t>95378</t>
  </si>
  <si>
    <t>CURSO DE CAPACITAÇÃO PARA SERVENTE (ENCARGOS COMPLEMENTARES) - HORISTA</t>
  </si>
  <si>
    <t>43491</t>
  </si>
  <si>
    <t>EPI - FAMILIA SERVENTE - HORISTA (ENCARGOS COMPLEMENTARES - COLETADO CAIXA)</t>
  </si>
  <si>
    <t>43467</t>
  </si>
  <si>
    <t>FERRAMENTAS - FAMILIA SERVENTE - HORISTA (ENCARGOS COMPLEMENTARES - COLETADO CAIXA)</t>
  </si>
  <si>
    <t>95344</t>
  </si>
  <si>
    <t>CURSO DE CAPACITAÇÃO PARA MONTADOR DE ESTRUTURA METÁLICA (ENCARGOS COMPLEMENTARES) - HORISTA</t>
  </si>
  <si>
    <t>44497</t>
  </si>
  <si>
    <t>MONTADOR DE ESTRUTURAS METALICAS HORISTA</t>
  </si>
  <si>
    <t>43488</t>
  </si>
  <si>
    <t>EPI - FAMILIA OPERADOR ESCAVADEIRA - HORISTA (ENCARGOS COMPLEMENTARES - COLETADO CAIXA)</t>
  </si>
  <si>
    <t>43464</t>
  </si>
  <si>
    <t>FERRAMENTAS - FAMILIA OPERADOR ESCAVADEIRA - HORISTA (ENCARGOS COMPLEMENTARES - COLETADO CAIXA)</t>
  </si>
  <si>
    <t>95372</t>
  </si>
  <si>
    <t>CURSO DE CAPACITAÇÃO PARA PINTOR (ENCARGOS COMPLEMENTARES) - HORISTA</t>
  </si>
  <si>
    <t>43490</t>
  </si>
  <si>
    <t>EPI - FAMILIA PINTOR - HORISTA (ENCARGOS COMPLEMENTARES - COLETADO CAIXA)</t>
  </si>
  <si>
    <t>43466</t>
  </si>
  <si>
    <t>FERRAMENTAS - FAMILIA PINTOR - HORISTA (ENCARGOS COMPLEMENTARES - COLETADO CAIXA)</t>
  </si>
  <si>
    <t>4783</t>
  </si>
  <si>
    <t>PINTOR (HORISTA)</t>
  </si>
  <si>
    <t>95329</t>
  </si>
  <si>
    <t>CURSO DE CAPACITAÇÃO PARA CARPINTEIRO DE ESQUADRIA (ENCARGOS COMPLEMENTARES) - HORISTA</t>
  </si>
  <si>
    <t>1214</t>
  </si>
  <si>
    <t>CARPINTEIRO DE ESQUADRIAS (HORISTA)</t>
  </si>
  <si>
    <t>95387</t>
  </si>
  <si>
    <t>CURSO DE CAPACITAÇÃO PARA VIDRACEIRO (ENCARGOS COMPLEMENTARES) - HORISTA</t>
  </si>
  <si>
    <t>43489</t>
  </si>
  <si>
    <t>EPI - FAMILIA PEDREIRO - HORISTA (ENCARGOS COMPLEMENTARES - COLETADO CAIXA)</t>
  </si>
  <si>
    <t>43465</t>
  </si>
  <si>
    <t>FERRAMENTAS - FAMILIA PEDREIRO - HORISTA (ENCARGOS COMPLEMENTARES - COLETADO CAIXA)</t>
  </si>
  <si>
    <t>10489</t>
  </si>
  <si>
    <t>VIDRACEIRO (HORISTA)</t>
  </si>
  <si>
    <t>Argamassas</t>
  </si>
  <si>
    <t>95371</t>
  </si>
  <si>
    <t>CURSO DE CAPACITAÇÃO PARA PEDREIRO (ENCARGOS COMPLEMENTARES) - HORISTA</t>
  </si>
  <si>
    <t>4750</t>
  </si>
  <si>
    <t>PEDREIRO (HORISTA)</t>
  </si>
  <si>
    <t>36886</t>
  </si>
  <si>
    <t>ARGAMASSA PRONTA PARA CONTRAPISO</t>
  </si>
  <si>
    <t>95332</t>
  </si>
  <si>
    <t>CURSO DE CAPACITAÇÃO PARA ELETRICISTA (ENCARGOS COMPLEMENTARES) - HORISTA</t>
  </si>
  <si>
    <t>43484</t>
  </si>
  <si>
    <t>EPI - FAMILIA ELETRICISTA - HORISTA (ENCARGOS COMPLEMENTARES - COLETADO CAIXA)</t>
  </si>
  <si>
    <t>43460</t>
  </si>
  <si>
    <t>FERRAMENTAS - FAMILIA ELETRICISTA - HORISTA (ENCARGOS COMPLEMENTARES - COLETADO CAIXA)</t>
  </si>
  <si>
    <t>2436</t>
  </si>
  <si>
    <t>ELETRICISTA (HORISTA)</t>
  </si>
  <si>
    <t>95316</t>
  </si>
  <si>
    <t>CURSO DE CAPACITAÇÃO PARA AUXILIAR DE ELETRICISTA (ENCARGOS COMPLEMENTARES) - HORISTA</t>
  </si>
  <si>
    <t>247</t>
  </si>
  <si>
    <t>AJUDANTE DE ELETRICISTA (HORISTA)</t>
  </si>
  <si>
    <t>Rasgos e Fixações</t>
  </si>
  <si>
    <t>88267</t>
  </si>
  <si>
    <t>ENCANADOR OU BOMBEIRO HIDRÁULICO COM ENCARGOS COMPLEMENTARES</t>
  </si>
  <si>
    <t>88248</t>
  </si>
  <si>
    <t>AUXILIAR DE ENCANADOR OU BOMBEIRO HIDRÁULICO COM ENCARGOS COMPLEMENTARES</t>
  </si>
  <si>
    <t>392</t>
  </si>
  <si>
    <t>ABRACADEIRA EM ACO PARA AMARRACAO DE ELETRODUTOS, TIPO D, COM 1/2" E PARAFUSO DE FIXACAO</t>
  </si>
  <si>
    <t>95335</t>
  </si>
  <si>
    <t>CURSO DE CAPACITAÇÃO PARA ENCANADOR OU BOMBEIRO HIDRÁULICO (ENCARGOS COMPLEMENTARES) - HORISTA</t>
  </si>
  <si>
    <t>43485</t>
  </si>
  <si>
    <t>EPI - FAMILIA ENCANADOR - HORISTA (ENCARGOS COMPLEMENTARES - COLETADO CAIXA)</t>
  </si>
  <si>
    <t>43461</t>
  </si>
  <si>
    <t>FERRAMENTAS - FAMILIA ENCANADOR - HORISTA (ENCARGOS COMPLEMENTARES - COLETADO CAIXA)</t>
  </si>
  <si>
    <t>2696</t>
  </si>
  <si>
    <t>ENCANADOR OU BOMBEIRO HIDRAULICO (HORISTA)</t>
  </si>
  <si>
    <t>95317</t>
  </si>
  <si>
    <t>CURSO DE CAPACITAÇÃO PARA AUXILIAR DE ENCANADOR OU BOMBEIRO HIDRÁULICO (ENCARGOS COMPLEMENTARES) - HORISTA</t>
  </si>
  <si>
    <t>246</t>
  </si>
  <si>
    <t>AUXILIAR DE ENCANADOR OU BOMBEIRO HIDRAULICO (HORISTA)</t>
  </si>
  <si>
    <t>38112</t>
  </si>
  <si>
    <t>INTERRUPTOR SIMPLES 10A, 250V (APENAS MODULO)</t>
  </si>
  <si>
    <t>38099</t>
  </si>
  <si>
    <t>SUPORTE DE FIXACAO PARA ESPELHO / PLACA 4" X 2", PARA 3 MODULOS, PARA INSTALACAO DE TOMADAS E INTERRUPTORES (SOMENTE SUPORTE)</t>
  </si>
  <si>
    <t>38094</t>
  </si>
  <si>
    <t>ESPELHO / PLACA DE 3 POSTOS 4" X 2", PARA INSTALACAO DE TOMADAS E INTERRUPTORES</t>
  </si>
  <si>
    <t>100298</t>
  </si>
  <si>
    <t>CURSO DE CAPACITAÇÃO PARA MECÂNICO DE REFRIGERAÇÃO (ENCARGOS COMPLEMENTARES) - HORISTA</t>
  </si>
  <si>
    <t>34794</t>
  </si>
  <si>
    <t>MECANICO DE REFRIGERACAO (HORISTA)</t>
  </si>
  <si>
    <t>95313</t>
  </si>
  <si>
    <t>CURSO DE CAPACITAÇÃO PARA AJUDANTE ESPECIALIZADO (ENCARGOS COMPLEMENTARES) - HORISTA</t>
  </si>
  <si>
    <t>242</t>
  </si>
  <si>
    <t>AJUDANTE ESPECIALIZADO (HORISTA)</t>
  </si>
  <si>
    <t>Tabela de insumos utilizados no projeto</t>
  </si>
  <si>
    <t>INSUMOS UTILIZADOS</t>
  </si>
  <si>
    <t>Origem custo</t>
  </si>
  <si>
    <t>COTAÇÃO</t>
  </si>
  <si>
    <t>Orçamentos solicitados via e-mail em abril de 2025, vide arquivos no caminho: F:\5 PROJOBRA\1 SEDE 2º GRAU E ADMINISTRATIVO\1 PRÉDIO SEDE EJ 395\2025 - PROJETO MODELO - NOVOS GABINETES\2025 - Pav 7 - Gabinetes Novos\PESQUISAS DE PREÇOS\PGRCC</t>
  </si>
  <si>
    <t>Terceirizados</t>
  </si>
  <si>
    <t>Cotação realizada em maio de 2025 com 3 empresas, acesso aos orçamentos em: F:\5 PROJOBRA\1 SEDE 2º GRAU E ADMINISTRATIVO\1 PRÉDIO SEDE EJ 395\2025 - PROJETO MODELO - NOVOS GABINETES\2025 - Pav 7 - Gabinetes Novos\PESQUISAS DE PREÇOS\POLIMENTO MÁRMORE ; Preço definido por MEDIANA.</t>
  </si>
  <si>
    <t>1)preço - 4,99 - https://www.leroymerlin.com.br/saida-lateral-dupla-para-eletroduto-3-4perfil-lider_90430900?store_code=39&amp;gStoreCode=39 ||| 2)preço - 5,88 - https://www.lojaeletrica.com.br/saida-lateral-dupla-galv-3-4-perfilado-38mm-chapa-20-114-31-e-mopa.html?mp_feed=MTozOlVTUWlWNHlQUTBpdjFjNUtsTTVadEZQd3BzMkxlVmFJL253alprVT0%3D&amp;srsltid=AfmBOorMQstBipbtcd9b1XxQhyOQ9hSB3hxpdlVwsmKnq39-spXZeJS2pRk ||| 3)preço - 3,94 - https://www.santil.com.br/produto/saida-lateral-dupla-1-comape/2897193?srsltid=AfmBOoo8aJQ7VjAU_0qz4enFkbufBowp-JlHXZcvJQkpekENtzpQ577vIxw</t>
  </si>
  <si>
    <t>1)preço - 2,18 - https://www.marmota.com.br/saida-horizontal-de-eletrocalha-para-eletroduto-1-perfilex-p49504?utm_source=google&amp;utm_medium=cpc&amp;utm_campaign=lojavirtual&amp;srsltid=AfmBOop8ByjEUd-JzKzFDXTOKqTgsGYwFNV5qOtbH3Ikmhjkx1XCqVdoQ2c ||| 2)preço - 2,89 - https://www.leroymerlin.com.br/saida-final-para-eletroduto-3-4-perfil-lider_90430844?store_code=39&amp;gStoreCode=39 ||| 3)preço - 3,90 - https://www.cassol.com.br/saida-final-para-eletroduto-1--perfil-lider/p?idsku=1979275&amp;srsltid=AfmBOorcbCRUJAtEypOJzUmB3m8vDEHpr7sQb8bTFNisy357Peez-s3JPjM</t>
  </si>
  <si>
    <t>1)preço - 1,78 - https://www.matconcasa.com.br/produto/perfilado-tala-lisa-4-furos-p3600-168661 ||| 2)preço - 2,37 - https://www.zigferramentas.com.br/perfilado-tala-lisa-4-furos-p3600-10-pecas?utm_source=Site&amp;utm_medium=GoogleShopping&amp;utm_campaign=IntegracaoGoogle&amp;srsltid=AfmBOorJNaZPD6DXFc6J2gv9C8ijHMigjSzgJWoKIBQO5-lBsz6HQl9rW5I ||| 3)preço - 9,06 - https://www.magazineluiza.com.br/tala-lisa-4-furos-para-perfilado-perfil-lider-2444pz/p/ag104d8b09/cp/bsta/</t>
  </si>
  <si>
    <t>SBC</t>
  </si>
  <si>
    <t>1)preço - 0,26 - https://www.mercadolivre.com.br/parafuso-auto-atarraxante-cab-panela-42-x-32-200-pecas/p/MLB29566031?matt_tool=18956390&amp;utm_source=google_shopping&amp;utm_medium=organic&amp;pdp_filters=item_id:MLB3595908795&amp;from=gshop ||| 2)preço - 0,31 - https://www.discpar.com.br/parafuso-auto-atarraxante-cabeca-panela-com-fenda-phillips-zincado-branco-4-2-mm-x-32-mm?utm_source=google&amp;utm_medium=Shopping&amp;utm_campaign=parafuso-auto-atarraxante-cabeca-panela-com-fenda-phillips-zincado-branco-4-2-mm-x-32-mm&amp;inStock&amp;gad_source=4&amp;gad_campaignid=21394969367&amp;gbraid=0AAAAAomFvHsR9AJH3px4iaEaINscyOjFe&amp;gclid=Cj0KCQjwoZbBBhDCARIsAOqMEZWWTv086CcB0gBJHN7AiSQYrLdrssVI2ue72-ZjSYEfKVyKjsIR_DwaApQQEALw_wcB ||| 3)preço - 0,30 - https://www.queroquero.com.br/parafuso-auto-atarraxante-philips-cabeca-panela-4-2x32mm/p?idsku=28572&amp;srsltid=AfmBOorVg2JMw9tCNiKoJWVBR2Jt6fHPBpQEoA3YaYK9pzcCaOfEddwBmNE</t>
  </si>
  <si>
    <t>1)preço - 0,22 - https://www.jofepar.com.br/parafuso-lentilha-fenda-unc-1-4-x-5-8-p4015?srsltid=AfmBOooC1qvbHf7psdb3xdTG6o4jIMp1zu2gVQ-AyP0XaRxrPtqJn6Gj0Fo ||| 2)preço - 0,51 - https://www.lojaeletrica.com.br/parafuso-cabeca-lentilha-1-4x5-8-fenda.html?mp_feed=MTozOkdUVDlqNEhhZjlFT3R1NUxkdVlQNUZrYVdkUkhHeVkwTmNqaWZ2Yz0%3D&amp;srsltid=AfmBOoqMhu7-R0u-jY2WbvA6eDyD_r92v9LhPJWT_k2mVGL5XYxKdIEDowk ||| 3)preço - 0,24 - https://www.parafusofacil.com.br/ProdutosDetalhes.php?Codigo=1244021&amp;srsltid=AfmBOooAOo0ZAXqvfV7nEkMDLOhusFL83Oh0ANZqtuZGLoOOPfqIsrQP-DM</t>
  </si>
  <si>
    <t>1)preço - 0,12 - https://www.eletrorastro.com.br/produto/porca-sextavada-zincada-1-4-com-100-unidades-mont-magno-85489?utm_source=google&amp;utm_medium=cpc&amp;srsltid=AfmBOopLErZPYsaaV9IJ0jIm1wWmn1ydIeUoF8tuO41UbhsnvjOmreoGkHk ||| 2)preço - 0,10 - https://www.leroymerlin.com.br/kit-100-porca-torneada-sextavada-zincada-1-4-mister_1572361829?region=outros&amp;srsltid=AfmBOorrWg_w-FPG96nqOn6IHZF8QHnbztOlGH1M4wOauLSAuWZCpvBeCJM ||| 3)preço - 0,08 - https://www.marmota.com.br/porca-sextavada-1-4-galvanizada-com-100-pecas-jomarca-p52401?utm_source=google&amp;utm_medium=cpc&amp;utm_campaign=lojavirtual&amp;srsltid=AfmBOoqAGoc5wlvLJgh8sD4k869D3qIBjzTRlbUsysaoJqqFWZFIjjnU3Eg</t>
  </si>
  <si>
    <t>Unidade para esse projeto com 20cm (em média)||| 1)preço - 0,56 - https://www.barataodosul.com.br/vergalhao-roscado-1-4-x-3m?utm_source=google&amp;utm_medium=Shopping&amp;utm_campaign=vergalhao-roscado-1-4-x-3m&amp;inStock&amp;srsltid=AfmBOooKRa8wzJwNcRdPGF8bJTO8nspuf1ldkcRk5_iNecFCkwS2S7ujDrw#derivacao=8 ||| 2)preço - 0,86 - https://www.plenobras.com.br/656ab7cb3780964f187553bf/vergalhao-rosca-total-galvanizado-eletrolitico-14%22x3m?srsltid=AfmBOoqzKWgyjaTc7Rrlr3fjhT7CBfqnFETWPGWMioYNHmKHh8nJwAjMRlk||| 3)preço - 0,72 - https://www.lojaeletrica.com.br/vergalhao-rosca-total-1-4-3-metros-mopa.html?mp_feed=MTozOmZrVXpMWVpYQjNQM2IrWmNyY0kvVVFDb3c3cnRxVkIvY0ttdmlGQT0%3D&amp;srsltid=AfmBOopwggGq3z078BEzCM-_PbHP1VLcXzwhGtGpTYLR3EvnEUYARXIAdZI</t>
  </si>
  <si>
    <t>COTADO COM A DUTOTEC EM 27/05/2025, ARQUIVO PODE SER ENCONTRADO EM ----&gt;   F:\5 PROJOBRA\1 SEDE 2º GRAU E ADMINISTRATIVO\1 PRÉDIO SEDE EJ 395\2025 - PROJETO MODELO - NOVOS GABINETES\2025 - Pav 7 - Gabinetes Novos\PESQUISAS DE PREÇOS\DUTOTEC</t>
  </si>
  <si>
    <t>1)preço - 3,90 - https://eletricaking.com.br/produtos/gancho-curto-perfilado-pre-zincado-38x38/?variant=1178905628&amp;pf=mc&amp;srsltid=AfmBOorf62dQWDyEHcMLOYiBdiIx_mx5WpQ0vA2pEmT6kKwoiPg0mHsx6hU ||| 2)preço - 4,41 - https://produto.mercadolivre.com.br/MLB-1889303411-gancho-curto-para-perfilado-38x38-12uni-_JM?matt_tool=18956390&amp;utm_source=google_shopping&amp;utm_medium=organic ||| 3)preço - 2,78 - https://www.santil.com.br/produto/gancho-curto-para-perfilado-comape/2897005?srsltid=AfmBOoq1EhdINdFf_-iQqeaVhd4qzlh-5rkK5NSZf4oCQ3N8X8cxbsVvA9E</t>
  </si>
  <si>
    <t>1)preço - 2,55 -https://www.casteloforte.com.br/produto/3383-luva-eletroduto-zincado-1?srsltid=AfmBOooNHWvxVqU2TifZzIqck8mAr4bZcovbHeju69_PPsY0AX0-XPRMIwU ||| 2)preço - 2,82 - https://www.lojacentraleletrica.com.br/produto/luva-galvanizada-para-eletroduto-de-1-32mm-?srsltid=AfmBOopVFqfsbXp-DDlWR4YDwTC5ROJjHHxRRKa0t04q7E77mkx9J9nFD7w ||| 3)preço - 2,12 - https://loja.eletronor.com.br/luva-g-fogo-1-quot--nbr--5624---gfc-01/p?idsku=799&amp;srsltid=AfmBOoqlM2DLjX0T3HKiqSc92iPQR4TkV3hZ2yXj-MdcN-oyuzQ8bsIm9Z8</t>
  </si>
  <si>
    <t>1)preço - 19,99 - https://www.isinaliza.com/placa-rota-de-fuga-pictograma-e-seta-cima-fotoluminescente-s3/p?gad_campaignid=17189537999&amp;gad_source=4&amp;gbraid=0AAAAADLxRkUF1nrW7MezXJgcLVLNsv1Ly&amp;gclid=Cj0KCQjwlrvBBhDnARIsAHEQgORqYK_a1P86rWHrqj6_u0ekfiXT78RM1loqr-BVYmtqgw2EVrk1qvwaAoAxEALw_wcB&amp;idsku=15746&amp;skuId=15746&amp;utm_campaign=shopping&amp;utm_medium=shopping&amp;utm_source=google%20ads ||| 2)preço - 10,65 - https://www.lojabrasilfire.com.br/sinalizacao/sinalizacao-certificada-de-rota-de-fuga-em-frente-12x24?parceiro=8463&amp;gad_source=4&amp;gad_campaignid=22153636243&amp;gbraid=0AAAAABYMJp37RFzWfogk7feDakQ5sJqNf&amp;gclid=Cj0KCQjwlrvBBhDnARIsAHEQgOQMIexLzosUp2lgbPF1AXZTDeFeYr9iHSV0toGUMANnvGmvQnw2tgMaAiV7EALw_wcB ||| 3)preço - 25,90 - https://valdoplacas.com.br/produtos/placa-rota-de-fuga-seta-p-cima-fotoluminescente-s3/?pf=gs&amp;variant=253976958&amp;gad_source=4&amp;gad_campaignid=17420527138&amp;gbraid=0AAAAABpuU5ng5jJuFkmDT8Tpc2ughqq8j&amp;gclid=Cj0KCQjwlrvBBhDnARIsAHEQgOT8WMWmBCj42bdZwie2LcO0_MQxBzxlETolCeTWU8cNNQthfm_PEOEaAnWzEALw_wcB</t>
  </si>
  <si>
    <t>Cotação realizada com empresas da região por email/whatsapp. Orçamentos recebidos e registro das conversas disponiveis em: F:\5 PROJOBRA\1 SEDE 2º GRAU E ADMINISTRATIVO\1 PRÉDIO SEDE EJ 395\2025 - PROJETO MODELO - NOVOS GABINETES\2025 - Pav 7 - Gabinetes Novos\ORÇAMENTO\PESQUISAS DE PREÇOS\PERSIANAS</t>
  </si>
  <si>
    <t>SINAPI ADAPTADA</t>
  </si>
  <si>
    <t>Insumo para Composição Administrativa 003(COMP.AMD.003) DESONERADA, pode ser encontrada na planilha de cálculo em            F:\5 PROJOBRA\1 SEDE 2º GRAU E ADMINISTRATIVO\1 PRÉDIO SEDE EJ 395\2025 - PROJETO MODELO - NOVOS GABINETES\2025 - Pav 7 - Gabinetes Novos\ORÇAMENTO\EDITÁVEIS</t>
  </si>
  <si>
    <t>Mao_obra</t>
  </si>
  <si>
    <t>Insumo para Composição Administrativa 004(COMP.AMD.004) DESONERADA, pode ser encontrada na planilha de cálculo em            F:\5 PROJOBRA\1 SEDE 2º GRAU E ADMINISTRATIVO\1 PRÉDIO SEDE EJ 395\2025 - PROJETO MODELO - NOVOS GABINETES\2025 - Pav 7 - Gabinetes Novos\ORÇAMENTO\EDITÁVEIS</t>
  </si>
  <si>
    <t>Verba</t>
  </si>
  <si>
    <t>CREA</t>
  </si>
  <si>
    <t>Foi utilizado como referência o preço extraído do contrato de manutenção predial do TRT 12 com a empresa LC Serviços de Alvenaria Ltda. por meio do CONTRATO 7729/2023, conforme item 06 do doc 155 do PROAD 7729/2023.</t>
  </si>
  <si>
    <t>- 25,68/m² - Leroy Merlin, marca IBAR - https://www.leroymerlin.com.br/manta-la-de-rocha-termica-e-acustica-biola-dens--32kgs-esp--50mm-c--4,80m2_1569835091?region=outros&amp;gad_source=4&amp;gbraid=0AAAAADkzLZ6G4wnkJOnJORZgKZcffnoeE&amp;gclid=Cj0KCQjw8cHABhC-ARIsAJnY12xd5WUeP6zEizpMhJLaip0zmeP9dvYeziE_YKu4wvHY6oscOo6iGNMaAgsbEALw_wcB |||||||| - 27,75/m² - Portal da Acústica, marca ROCKFIBRAS - https://www.portaldaacustica.com/produto/placa-la-de-rocha-pl-28kg-m-1200-x-600-x-50-mm-6-unidades-4-32-m-70657?gad_source=4&amp;gbraid=0AAAAADQ-o7YJZrKH3tuHOdhY5y4zOfGy0&amp;gclid=Cj0KCQjw8cHABhC-ARIsAJnY12wwArW8hLdf1rFvAdKAnq3-iPsYl213jvtVCl-K6nJ_JaGNxkJoWBUaAocHEALw_wcB  |||||| - 29,14/m² - Leroy Merlin, marca ROCKFIBRAS - https://www.leroymerlin.com.br/feltro-isolante-termoacustico-para-parede-e-forro-em-la-de-rocha-400x120cm-4,8m2-fsr32-rockfibras_92249136?store_code=39    ||||||| - MEDIANA = 27,75/m².</t>
  </si>
  <si>
    <t>Foi utilizado como referência o preço extraído do contrato de manutenção predial do TRT 12 com a empresa LC Serviços de Alvenaria Ltda. por meio do CONTRATO 7729/2023, conforme item 09 do doc 155 do PROAD 7729/2023. O valor está composto de 204,72 de materiais (exceto a porta em si) + 120,67 da porta de eucatex + 74,56 de mão de obra (conforme item 04), totalizando 399,95. Foi acrescido ainda o valor de R$25,00 ao preço de referência devido a que foi retirada a fechadura básica que faz parte do KIT PORTA originalmente e acrescentada uma de melhor qualidade. Foi usada como referência para a FECHADURA de melhor padrão (Fechadura Roseta Quadrada Inox Escovado 813/35 Interna Stam) -&gt; https://www.mercadolivre.com.br/fechadura-roseta-quadrada-inox-escovado-81335-interna-stam/p/MLB22594012?pdp_filters=item_id%3AMLB3632569716&amp;from=gshop&amp;matt_tool=69040175&amp;matt_internal_campaign_id=&amp;matt_word=&amp;matt_source=google&amp;matt_campaign_id=22090354310&amp;matt_ad_group_id=173090585676&amp;matt_match_type=&amp;matt_network=g&amp;matt_device=c&amp;matt_creative=727882731594&amp;matt_keyword=&amp;matt_ad_position=&amp;matt_ad_type=pla&amp;matt_merchant_id=735128188&amp;matt_product_id=MLB22594012-product&amp;matt_product_partition_id=2393412754252&amp;matt_target_id=pla-2393412754252&amp;cq_src=google_ads&amp;cq_cmp=22090354310&amp;cq_net=g&amp;cq_plt=gp&amp;cq_med=pla&amp;gad_source=4&amp;gbraid=0AAAAAD93qcA4Kozi2By_VT-a0b5n085J_&amp;gclid=Cj0KCQjww-HABhCGARIsALLO6XxP43DM6-OJ8C1fnS-WOIo2hJOLutFvlIjV5e_CYPAZ6_4JY8K1W2QaApdnEALw_wcB    |||| R$ 57,71;   Foi usado como referência para a FECHADURA original da composição -&gt; https://www.mercadolivre.com.br/fechadura-porta-de-madeira-alianca-270041-interna-quarto-cor-cromado/p/MLB22383993?matt_tool=18956390&amp;utm_source=google_shopping&amp;utm_medium=organic&amp;pdp_filters=item_id:MLB3916198843&amp;from=gshop   |||| R$ 32,93; Diferença entre os itens de aproximadamente R$ 25,00, que é o valor que foi acrescido no KIT PORTA para adaptar essa composição à realidade projetada.</t>
  </si>
  <si>
    <t>Foi utilizado como referência o preço extraído do contrato de manutenção predial do TRT 12 com a empresa LC Serviços de Alvenaria Ltda. por meio do CONTRATO 7729/2023, conforme item 09 do doc 155 do PROAD 7729/2023. O valor está composto de 204,72 de materiais (exceto a porta em si) + 109,18 da porta de eucatex + 74,56 de mão de obra (conforme item 04), totalizando 388,46. Foi acrescido ainda o valor de R$25,00 ao preço de referência devido a que foi retirada a fechadura básica que faz parte do KIT PORTA originalmente e acrescentada uma de melhor qualidade. Foi usada como referência para a FECHADURA de melhor padrão (Fechadura Roseta Quadrada Inox Escovado 813/35 Interna Stam) -&gt; https://www.mercadolivre.com.br/fechadura-roseta-quadrada-inox-escovado-81335-interna-stam/p/MLB22594012?pdp_filters=item_id%3AMLB3632569716&amp;from=gshop&amp;matt_tool=69040175&amp;matt_internal_campaign_id=&amp;matt_word=&amp;matt_source=google&amp;matt_campaign_id=22090354310&amp;matt_ad_group_id=173090585676&amp;matt_match_type=&amp;matt_network=g&amp;matt_device=c&amp;matt_creative=727882731594&amp;matt_keyword=&amp;matt_ad_position=&amp;matt_ad_type=pla&amp;matt_merchant_id=735128188&amp;matt_product_id=MLB22594012-product&amp;matt_product_partition_id=2393412754252&amp;matt_target_id=pla-2393412754252&amp;cq_src=google_ads&amp;cq_cmp=22090354310&amp;cq_net=g&amp;cq_plt=gp&amp;cq_med=pla&amp;gad_source=4&amp;gbraid=0AAAAAD93qcA4Kozi2By_VT-a0b5n085J_&amp;gclid=Cj0KCQjww-HABhCGARIsALLO6XxP43DM6-OJ8C1fnS-WOIo2hJOLutFvlIjV5e_CYPAZ6_4JY8K1W2QaApdnEALw_wcB    |||| R$ 57,71;   Foi usado como referência para a FECHADURA original da composição -&gt; https://www.mercadolivre.com.br/fechadura-porta-de-madeira-alianca-270041-interna-quarto-cor-cromado/p/MLB22383993?matt_tool=18956390&amp;utm_source=google_shopping&amp;utm_medium=organic&amp;pdp_filters=item_id:MLB3916198843&amp;from=gshop   |||| R$ 32,93; Diferença entre os itens de aproximadamente R$ 25,00, que é o valor que foi acrescido no KIT PORTA para adaptar essa composição à realidade projetada.</t>
  </si>
  <si>
    <t>Adaptado de SINAPI 39500: foi retirada a fechadura básica que faz parte do KIT PORTA originalmente e acrescentada uma de melhor qualidade. Foi usada como referência para a FECHADURA de melhor padrão (Fechadura Roseta Quadrada Inox Escovado 813/35 Interna Stam) -&gt; https://www.mercadolivre.com.br/fechadura-roseta-quadrada-inox-escovado-81335-interna-stam/p/MLB22594012?pdp_filters=item_id%3AMLB3632569716&amp;from=gshop&amp;matt_tool=69040175&amp;matt_internal_campaign_id=&amp;matt_word=&amp;matt_source=google&amp;matt_campaign_id=22090354310&amp;matt_ad_group_id=173090585676&amp;matt_match_type=&amp;matt_network=g&amp;matt_device=c&amp;matt_creative=727882731594&amp;matt_keyword=&amp;matt_ad_position=&amp;matt_ad_type=pla&amp;matt_merchant_id=735128188&amp;matt_product_id=MLB22594012-product&amp;matt_product_partition_id=2393412754252&amp;matt_target_id=pla-2393412754252&amp;cq_src=google_ads&amp;cq_cmp=22090354310&amp;cq_net=g&amp;cq_plt=gp&amp;cq_med=pla&amp;gad_source=4&amp;gbraid=0AAAAAD93qcA4Kozi2By_VT-a0b5n085J_&amp;gclid=Cj0KCQjww-HABhCGARIsALLO6XxP43DM6-OJ8C1fnS-WOIo2hJOLutFvlIjV5e_CYPAZ6_4JY8K1W2QaApdnEALw_wcB    |||| R$ 57,71;   Foi usado como referência para a FECHADURA original da composição -&gt; https://www.mercadolivre.com.br/fechadura-porta-de-madeira-alianca-270041-interna-quarto-cor-cromado/p/MLB22383993?matt_tool=18956390&amp;utm_source=google_shopping&amp;utm_medium=organic&amp;pdp_filters=item_id:MLB3916198843&amp;from=gshop   |||| R$ 32,93; Diferença entre os itens de aproximadamente R$ 25,00, que é o valor que foi acrescido no KIT PORTA para adaptar essa composição à realidade projetada.</t>
  </si>
  <si>
    <t>Preço obtido pela médias das 2 cotações obtidas em maio/2025 por Marco Faust Ramos, orçamentos e mensagens podem ser verificadas em:                F:\5 PROJOBRA\1 SEDE 2º GRAU E ADMINISTRATIVO\1 PRÉDIO SEDE EJ 395\2025 - PROJETO MODELO - NOVOS GABINETES\2025 - Pav 7 - Gabinetes Novos\ORÇAMENTO\PESQUISAS DE PREÇOS\PISO VINÍLICO</t>
  </si>
  <si>
    <t>Equipamento</t>
  </si>
  <si>
    <t>1)preço - 4,50 - https://www.milium.com.br/caixa-de-luz-amarela-para-drywall-tramontina-4x2-1027286-7891435049282/p?utm_source=google&amp;utm_medium=cpc&amp;utm_campaign=Pmax-Generica&amp;gad_source=4&amp;gad_campaignid=21423392867&amp;gbraid=0AAAAAoQRXk-cphxOe1fCUMrQ8e2pbr4wL&amp;gclid=Cj0KCQjw0LDBBhCnARIsAMpYlAq_lKDz2Jn0HLwPWnGHN2wO8y85oXJMWhRE0gXU932t2ySrHRfjPY0aArhhEALw_wcB ||| 2)preço - 3,80 - https://www.balaroti.com.br/caixa-embutir-2x4-drywall-amarela-57500071-148010/p?idsku=148010&amp;gad_source=4&amp;gad_campaignid=20423418649&amp;gbraid=0AAAAADLDE5kBdMvi4OdPRPKnPUhx-VOUJ&amp;gclid=Cj0KCQjw0LDBBhCnARIsAMpYlAo0XKWBcIdylOPPNtST1PlVBGQ2wEY6gmd_0TFHBhuACMdEY7NPmW8aAhlVEALw_wcB ||| 3)preço - 8,00 - https://www.mercadolivre.com.br/caixa-de-passagem-pvc-embutir-4x2-drywall-tigre/p/MLB29706605?pdp_filters=item_id%3AMLB5018696938&amp;from=gshop&amp;matt_tool=47518833&amp;matt_internal_campaign_id=&amp;matt_word=&amp;matt_source=google&amp;matt_campaign_id=22090354007&amp;matt_ad_group_id=173090504356&amp;matt_match_type=&amp;matt_network=g&amp;matt_device=c&amp;matt_creative=727882725756&amp;matt_keyword=&amp;matt_ad_position=&amp;matt_ad_type=pla&amp;matt_merchant_id=735098660&amp;matt_product_id=MLB29706605-product&amp;matt_product_partition_id=2388858354608&amp;matt_target_id=pla-2388858354608&amp;cq_src=google_ads&amp;cq_cmp=22090354007&amp;cq_net=g&amp;cq_plt=gp&amp;cq_med=pla&amp;gad_source=4&amp;gad_campaignid=22090354007&amp;gbraid=0AAAAAD93qcC7OUC2q88koeZV3gUVsp9yD&amp;gclid=Cj0KCQjw0LDBBhCnARIsAMpYlAoGK6fWbVm-Ty3_b4L9EjVIsrXi3mPKmGuAh-J33Yb5ydrf50YsWPYaAgF0EALw_wcB</t>
  </si>
  <si>
    <t>1)preço - 15,57 - https://produto.mercadolivre.com.br/MLB-2179007101-caixa-de-tomada-perfilex-padrao-pial-_JM?matt_tool=18956390&amp;utm_source=google_shopping&amp;utm_medium=organic ||| 2)preço - 11,94 - https://www.rcdeletrica.com/MLB-1067028503-perfilado-caixa-para-tomada-p0730-_JM?srsltid=AfmBOorpH0zsCEcU2ilnh1CYFGdtS8hbTBBeyHUMG1l2vncdYvWt_aFeLgI ||| 3)preço - 12,71 - https://www.magazineluiza.com.br/caixa-tomada-para-perfilado-furo-hexagonal-inbraell/p/ef5077127e/cj/esad/?seller_id=eletrorastrooficial&amp;srsltid=AfmBOopPS9pgsqrMIX6TsLoZnjVHCPdYrSBYuOJ6v72rMdY-j5K5RmreqQw</t>
  </si>
  <si>
    <t>1)preço - 17,84 - https://produto.mercadolivre.com.br/MLB-5064692492-curva-horizontal-90-para-perfilado-38x38-_JM?matt_tool=18956390&amp;utm_source=google_shopping&amp;utm_medium=organic ||| 2)preço - 12,44 - https://loja.fritzdistribuidora.com.br/produto/curva-horiz-90-perfilado-perf-38x38-pz-jea/?srsltid=AfmBOorISY-2pFMgHbdBr8mNuIYYdk_6C8bV_ea1G2Owu6U_ITY8nsVlxQY ||| 3)preço - 15,54 - https://www.atacadodolojista.com.br/curva-horizontal-para-canaleta-38x38-mm-pzg-calhas-kennedy</t>
  </si>
  <si>
    <t>1)preço - 156,90 - https://www.magazineluiza.com.br/painel-led-modular-embutir-62x62cm-40w-4000k-black-decker-luz-amarela-neutra-3200lm-bivolt-branco/p/be8204e940/cj/pnll/?seller_id=gmk8&amp;region_id=123479&amp;utm_source=google&amp;utm_medium=cpc&amp;utm_term=79691&amp;utm_campaign=google_eco_per_ven_pla_gar_sor_3p_ci-cj&amp;utm_content=&amp;partner_id=79691&amp;gclsrc=aw.ds&amp;gad_source=4&amp;gad_campaignid=22560838201&amp;gbraid=0AAAAAD4zZmR2BVprjdWPmFMubDXlW1eRa&amp;gclid=CjwKCAjw87XBBhBIEiwAxP3_A2gJfXxQ0mOzgxfJx6vF2aTW1gVhyAk0_asku6etMGwJPNP3vTEg6RoCH2MQAvD_BwE ||| 2)preço - 156,90 - https://www.leroymerlin.com.br/painel-led-modular-embutir-62x62cm-40w-4000k-black-decker_1572311773?region=outros&amp;gad_source=4&amp;gad_campaignid=21141564849&amp;gbraid=0AAAAADkzLZ78ma13aaIfL_D9wrKMAclsh&amp;gclid=CjwKCAjw87XBBhBIEiwAxP3_A76XUBnNwAXg8U8EuRY933qD-PNcwgKlrV67PzbZMDHniRcF-QZX4hoCHrwQAvD_BwE||| 3)preço - 249,90 - https://www.bravalumi.com.br/painel-led-profissional-quadrado-embutir-45w-62x62-taschibra?gad_source=4&amp;gad_campaignid=22310593916&amp;gbraid=0AAAAAolgGNwdmr5ZYiqH3ToUXuyU_hs5J&amp;gclid=CjwKCAjw87XBBhBIEiwAxP3_AzGc_5ZEpqOqhZwb16lV2gCTPPNNRP10N09cjqKVQGf2N9P7rVg63BoCEawQAvD_BwE</t>
  </si>
  <si>
    <t>1)preço - 8,49 - https://www.dimensional.com.br/lampada-led-t8-g13-4000k-biv-18w-letub18w1-2mvn-philips/p?idsku=1070571&amp;gad_source=4&amp;gad_campaignid=18285008559&amp;gbraid=0AAAAADgOTvut6c_i7w4Jh8AN_dhEXNDpA&amp;gclid=CjwKCAjwruXBBhArEiwACBRtHanC5wa7q2jzLUgbUaMH6vGWGVdQc35xnnbKQ7DYAJaPJsQmbxUXJxoCrk4QAvD_BwE ||| 2)preço - 9,33 - https://produto.mercadolivre.com.br/MLB-5320039796-kit-20-lmpadas-led-tubular-t8-120cm-18w-bivolt-branco-frio-_JM?matt_tool=64816135&amp;matt_internal_campaign_id=&amp;matt_word=&amp;matt_source=google&amp;matt_campaign_id=22090193663&amp;matt_ad_group_id=174661938924&amp;matt_match_type=&amp;matt_network=g&amp;matt_device=c&amp;matt_creative=727914178015&amp;matt_keyword=&amp;matt_ad_position=&amp;matt_ad_type=pla&amp;matt_merchant_id=5344873636&amp;matt_product_id=MLB5320039796&amp;matt_product_partition_id=2417611576444&amp;matt_target_id=pla-2417611576444&amp;cq_src=google_ads&amp;cq_cmp=22090193663&amp;cq_net=g&amp;cq_plt=gp&amp;cq_med=pla&amp;gad_source=4&amp;gad_campaignid=22090193663&amp;gbraid=0AAAAAD93qcAWtpTtaXTBaHeqOwoZUHhq9&amp;gclid=CjwKCAjwruXBBhArEiwACBRtHTnMf5gTXmREI4L2gLeEbELcTJ7QxGmjisGxFHRrZWJQbXaCuSENAhoCd3IQAvD_BwE   ||| 3) preço - 9,98 - https://www.eletrorastro.com.br/produto/lampada-tubular-t8-led-20w-120cm-luz-branco-neutro-bivolt-g13-empalux-83971</t>
  </si>
  <si>
    <t>1)preço - 227,63 - https://produto.mercadolivre.com.br/MLB-1287967151-luminaria-sobrepor-tubular-alto-rendimento-2-lmpadas-retang-_JM?matt_tool=18956390&amp;utm_source=google_shopping&amp;utm_medium=organic ||| 2)preço - 168,61 - https://www.eletrorastro.com.br/produto/luminaria-sobrepor-tubular-alto-rendimento-2-lampadas-retangular-120cm-lumepetro-82194?utm_source=google&amp;utm_medium=cpc&amp;gad_source=4&amp;gad_campaignid=21825158578&amp;gbraid=0AAAAADuggyWL2FQWPX-Jpc6CLvonJWsLI&amp;gclid=CjwKCAjwruXBBhArEiwACBRtHerTXhIxG-2SsTAdflJOxchRckW3Fns9UWH3z2C0d96wl1yeX9C3ohoCBwUQAvD_BwE#fbits-produto-informacoes-extras   ||| 3) preço - 131,00 - https://www.mercadolivre.com.br/luminaria-calha-comercial-para-lmpada-tubular-led-t8-120cm-tipo-sobrepor-cor-branco-voltagem-127220v/p/MLB24086806?pdp_filters=item_id%3AMLB4769799302&amp;from=gshop&amp;matt_tool=69440161&amp;matt_internal_campaign_id=&amp;matt_word=&amp;matt_source=google&amp;matt_campaign_id=22090354307&amp;matt_ad_group_id=173090585036&amp;matt_match_type=&amp;matt_network=g&amp;matt_device=c&amp;matt_creative=727882731573&amp;matt_keyword=&amp;matt_ad_position=&amp;matt_ad_type=pla&amp;matt_merchant_id=735128761&amp;matt_product_id=MLB24086806-product&amp;matt_product_partition_id=2387145049342&amp;matt_target_id=pla-2387145049342&amp;cq_src=google_ads&amp;cq_cmp=22090354307&amp;cq_net=g&amp;cq_plt=gp&amp;cq_med=pla&amp;gad_source=4&amp;gad_campaignid=22090354307&amp;gbraid=0AAAAAD93qcAdYRbaco940QnBzdjjDk1jK&amp;gclid=CjwKCAjwruXBBhArEiwACBRtHS8REn1K95Cbktm_oBSlMvgw9kVY9E-SFS7KFz2HcERxBZZJOpp3CBoCZPIQAvD_BwE</t>
  </si>
  <si>
    <t>1)preço - 18,80 - https://www.magazineluiza.com.br/spot-led-de-embutir-quadrado-7w-4000k-branco-bivolt-mb-led-6024/p/je032a4682/cj/spot/?seller_id=ilumicomiluminacoes&amp;srsltid=AfmBOoo4ZtTLwnTtsPwWzSYPpH8vgNPc_LmlIKymdd2NJSGo46iIWbdFfs4 ||| 2)preço - 18,99 - http://leroymerlin.com.br/spot-de-embutir-quadrado-led-7w-luz-branca-llum-bronzearte-bivolt_89745453?store_code=39&amp;gad_source=1&amp;gad_campaignid=18325999124&amp;gbraid=0AAAAADkzLZ5bvHDeOcuPmzcL2jaY43XXg&amp;gclid=Cj0KCQjwucDBBhDxARIsANqFdr0Oqnqk1t9AOxx_kem-v5ZFDzP2MfHVvmdyy0aBxoqBl6Yw-G4nyGgaAsS3EALw_wcB#caracteristicas-tecnicas ||| 3)preço - 24,90 - https://www.leroymerlin.com.br/spot-de-embutir-led-quadrado-pp-7w-6500k-luz-branca-luminaria-teto-gesso-startec_1571071471?region=outros&amp;srsltid=AfmBOopuInEy-6LbZ9eeuxK8erQHXD0mjc9yYknekJJi5ea4fFfowZxJZzU</t>
  </si>
  <si>
    <t>1)preço - 1,00 - https://produto.mercadolivre.com.br/MLB-5134285472-kit-20-pecas-conector-rj45-cat6-blindado-20-capas-protetor-_JM?matt_tool=61921241&amp;matt_internal_campaign_id=&amp;matt_word=&amp;matt_source=google&amp;matt_campaign_id=22090354535&amp;matt_ad_group_id=173090629156&amp;matt_match_type=&amp;matt_network=g&amp;matt_device=c&amp;matt_creative=727882734612&amp;matt_keyword=&amp;matt_ad_position=&amp;matt_ad_type=pla&amp;matt_merchant_id=5381627165&amp;matt_product_id=MLB5134285472&amp;matt_product_partition_id=2387144920222&amp;matt_target_id=pla-2387144920222&amp;cq_src=google_ads&amp;cq_cmp=22090354535&amp;cq_net=g&amp;cq_plt=gp&amp;cq_med=pla&amp;gad_source=4&amp;gad_campaignid=22090354535&amp;gbraid=0AAAAAD93qcCItrTn8Ah35TxObEmvEKYVd&amp;gclid=Cj0KCQjwxJvBBhDuARIsAGUgNfgkQ9nG0hVxBbX6h3qtNWaS0P39eLUkZwxth2cNsvKipbrRbWdoWAcaAsLKEALw_wcB ||| 2)preço - 1,04 - https://www.kalunga.com.br/prod/conector-rj45-cat-6-9318-md9-pt-10-un/162424?cq_src=google_ads&amp;cq_cmp=17061819747&amp;cq_con=&amp;cq_term=&amp;cq_med=pla&amp;cq_plac=&amp;cq_net=x&amp;cq_pos=&amp;cq_plt=gp&amp;pcID=3903&amp;gad_source=4&amp;gad_campaignid=17075196221&amp;gbraid=0AAAAADj1B66n0-pxw5bo4KqlbcTqD0--a&amp;gclid=Cj0KCQjwxJvBBhDuARIsAGUgNfiGf6V_CMi_Ys5Q2JhC0DTCJ5UXg7rVtbQPp0h_KscdiD8ktiluSFoaAiNoEALw_wcB ||| 3)preço - 0,45 - https://www.mercadolivre.com.br/conector-rj45-cat6-fortrek-macho-pacote-c-100-unidades/p/MLB24651012?pdp_filters=item_id%3AMLB3996479649&amp;from=gshop&amp;matt_tool=61921241&amp;matt_internal_campaign_id=&amp;matt_word=&amp;matt_source=google&amp;matt_campaign_id=22090354535&amp;matt_ad_group_id=173090629156&amp;matt_match_type=&amp;matt_network=g&amp;matt_device=c&amp;matt_creative=727882734612&amp;matt_keyword=&amp;matt_ad_position=&amp;matt_ad_type=pla&amp;matt_merchant_id=735128188&amp;matt_product_id=MLB24651012-product&amp;matt_product_partition_id=2387144920222&amp;matt_target_id=pla-2387144920222&amp;cq_src=google_ads&amp;cq_cmp=22090354535&amp;cq_net=g&amp;cq_plt=gp&amp;cq_med=pla&amp;gad_source=4&amp;gad_campaignid=22090354535&amp;gbraid=0AAAAAD93qcCItrTn8Ah35TxObEmvEKYVd&amp;gclid=Cj0KCQjwxJvBBhDuARIsAGUgNfiJcjiSRctAiCK9jr9ta1z_ZCXszJE5ix8TueU01DL05dDgaY386LIaAov0EALw_wcB</t>
  </si>
  <si>
    <t>1)preço - 16,05 - https://www.viainox.com/conjunto-1-tomada-rj-45-cat-6-4x2-liz.html?gad_source=4&amp;gad_campaignid=21961815309&amp;gbraid=0AAAAAD8T4huIB6lS8PktIFeLSHGXJtl9J&amp;gclid=CjwKCAjw87XBBhBIEiwAxP3_Az2hyLVAKpm-_Pw6GurhWh-JCM_yDphWR61Pv61qEKdkw5GDk-rwvRoCH4QQAvD_BwE ||| 2)preço - 21,75 - https://www.tramontina.com.br/conjunto-4x2-com-1-tomada-rj45-cat.-6-tramontina-liz-branco/57170022.html?gad_source=4&amp;gad_campaignid=17335589169&amp;gbraid=0AAAAAC9EDsLX06yunTGJ_QHuf8fSOM88X&amp;gclid=CjwKCAjw87XBBhBIEiwAxP3_AxlDA-gGous16F1TojKDSxNnRuwgpEXlXwmttSgLngn4SwJKo1BgLBoC1ccQAvD_BwE ||| 3)preço - 26,36 - https://produto.mercadolivre.com.br/MLB-1924298838-placa-4x2-c-conector-keystone-rj45-cat6-liz-tramontina-_JM?matt_tool=61921241&amp;matt_internal_campaign_id=&amp;matt_word=&amp;matt_source=google&amp;matt_campaign_id=22090354535&amp;matt_ad_group_id=173090629156&amp;matt_match_type=&amp;matt_network=g&amp;matt_device=c&amp;matt_creative=727882734612&amp;matt_keyword=&amp;matt_ad_position=&amp;matt_ad_type=pla&amp;matt_merchant_id=430387721&amp;matt_product_id=MLB1924298838&amp;matt_product_partition_id=2387144920222&amp;matt_target_id=pla-2387144920222&amp;cq_src=google_ads&amp;cq_cmp=22090354535&amp;cq_net=g&amp;cq_plt=gp&amp;cq_med=pla&amp;gad_source=4&amp;gad_campaignid=22090354535&amp;gbraid=0AAAAAD93qcBTeAccgDGmyaViYLpoPBbjY&amp;gclid=CjwKCAjw87XBBhBIEiwAxP3_A5XKalVJzNguU0r9XGLKVS_NNCtJ2gnp35K9h0fftlnzi-exKibI0BoCBfUQAvD_BwE</t>
  </si>
  <si>
    <t>1)preço - 19,3 -https://www.casteloforte.com.br/produto/3383-luva-eletroduto-zincado-1?srsltid=AfmBOooNHWvxVqU2TifZzIqck8mAr4bZcovbHeju69_PPsY0AX0-XPRMIwU ||| 2)preço - 22,90 - https://www.guemat.com.br/tubo-eletroduto-zincado-1-barra-de-3-metros-gfc?utm_source=Site&amp;utm_medium=GoogleShopping&amp;utm_campaign=IntegracaoGoogle&amp;srsltid=AfmBOopQBr41C-bJWRodn9uJt6kpjXEU1geX1agCI5SaIS8NXfV8n39p5F4 ||| 3)preço - 22,90 - https://www.anhangueraferramentas.com.br/produto/eletroduto-galvanizado-leve-1-3m-elecon-109001</t>
  </si>
  <si>
    <t>1)preço - 15,20 - https://www.santil.com.br/eletroduto-galvanizado-leve-34-com-3-metros-gfc/p?srsltid=AfmBOop7ZotfloBYMZmNeVx7dj8oyy8n_9UKuIG3wq4K2gTHXXBL-iTXV8o ||| 2)preço - 16,90 - https://www.obramax.com.br/eletroduto-pre-zincado-leve-3-4--barra-de-3-metros-89534270/p?idsku=24039&amp;srsltid=AfmBOoqKpVE7oA2GM5Wu9O6CQ2S7tTBfWfV-E2lDZcezoShXo-EsRQmZSy0 ||| 3)preço - 19,68 - https://www.paconstrushop.com.br/produtos/eletroduto-galvanizado-eletrolitico-rigido-3m-leve-3-4-25mm/?pf=gs&amp;variant=509651520&amp;srsltid=AfmBOoqVxKC0ya1rMqX-F6wnfOrqqEAgol0m2BaTxlexZj9fhOjsAS_Oivc</t>
  </si>
  <si>
    <t>1)preço - 32,78 - https://www.magazineluiza.com.br/kit-2-x-luminaria-30-leds-12v-24v-pra-central-luz-emergencia-utronix/p/fjj8c900c7/cj/lald/?seller_id=utronixbrasiloficial&amp;srsltid=AfmBOopObG9QOdBNRNz6kvM60omEEZCuD7bVoagj_ii9Df76tI-FqXDFDtQc ||| 2)preço - 32,20 - https://produto.mercadolivre.com.br/MLB-3875854729-kit-2-x-luminaria-30-leds-12v-24v-pra-central-luz-emergencia-_JM?matt_tool=18956390&amp;utm_source=google_shopping&amp;utm_medium=organic ||| 3)preço - 34,50 - https://www.amazon.com.br/Kit-Luminaria-leds-central-emergencia/dp/B0DKKXJ6PB</t>
  </si>
  <si>
    <t>PREÇO TOTAL COM BDI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</si>
</sst>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R$&quot;* #,##0.00_-;\-&quot;R$&quot;* #,##0.00_-;_-&quot;R$&quot;* &quot;-&quot;??_-;_-@_-"/>
    <numFmt numFmtId="164" formatCode="_-[$R$-416]\ * #,##0.00_-;\-[$R$-416]\ * #,##0.00_-;_-[$R$-416]\ * &quot;-&quot;??_-;_-@_-"/>
    <numFmt numFmtId="165" formatCode="0.0%"/>
    <numFmt numFmtId="168" formatCode="&quot;R$&quot;#,##0.00"/>
  </numFmts>
  <fonts count="5" x14ac:knownFonts="1">
    <font>
      <sz val="10"/>
      <name val="Arial"/>
      <family val="2"/>
    </font>
    <font>
      <b/>
      <sz val="10"/>
      <color theme="0"/>
      <name val="Arial"/>
      <family val="2"/>
    </font>
    <font>
      <b/>
      <sz val="10"/>
      <name val="Arial"/>
      <family val="2"/>
    </font>
    <font>
      <sz val="10"/>
      <name val="Arial"/>
      <family val="2"/>
    </font>
    <font>
      <b/>
      <sz val="12"/>
      <name val="Arial"/>
      <family val="2"/>
    </font>
  </fonts>
  <fills count="10">
    <fill>
      <patternFill patternType="none"/>
    </fill>
    <fill>
      <patternFill patternType="gray125"/>
    </fill>
    <fill>
      <patternFill patternType="solid">
        <fgColor rgb="FF800080"/>
        <bgColor indexed="64"/>
      </patternFill>
    </fill>
    <fill>
      <patternFill patternType="solid">
        <fgColor rgb="FFF6F4F6"/>
        <bgColor indexed="64"/>
      </patternFill>
    </fill>
    <fill>
      <patternFill patternType="solid">
        <fgColor theme="0"/>
        <bgColor indexed="64"/>
      </patternFill>
    </fill>
    <fill>
      <patternFill patternType="solid">
        <fgColor rgb="FFCEC3D0"/>
        <bgColor indexed="64"/>
      </patternFill>
    </fill>
    <fill>
      <patternFill patternType="solid">
        <fgColor rgb="FFE7D9F6"/>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n">
        <color indexed="64"/>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top style="thin">
        <color theme="2" tint="-0.249977111117893"/>
      </top>
      <bottom/>
      <diagonal/>
    </border>
    <border>
      <left/>
      <right style="thin">
        <color theme="2" tint="-0.249977111117893"/>
      </right>
      <top style="thin">
        <color theme="2" tint="-0.249977111117893"/>
      </top>
      <bottom/>
      <diagonal/>
    </border>
    <border>
      <left style="thin">
        <color theme="2" tint="-0.249977111117893"/>
      </left>
      <right/>
      <top/>
      <bottom/>
      <diagonal/>
    </border>
    <border>
      <left/>
      <right style="thin">
        <color theme="2" tint="-0.249977111117893"/>
      </right>
      <top/>
      <bottom/>
      <diagonal/>
    </border>
    <border>
      <left style="thin">
        <color theme="2" tint="-0.249977111117893"/>
      </left>
      <right/>
      <top/>
      <bottom style="thin">
        <color theme="2" tint="-0.249977111117893"/>
      </bottom>
      <diagonal/>
    </border>
    <border>
      <left/>
      <right style="thin">
        <color theme="2" tint="-0.249977111117893"/>
      </right>
      <top/>
      <bottom style="thin">
        <color theme="2" tint="-0.249977111117893"/>
      </bottom>
      <diagonal/>
    </border>
    <border>
      <left style="thin">
        <color indexed="64"/>
      </left>
      <right/>
      <top/>
      <bottom style="thin">
        <color theme="2" tint="-0.249977111117893"/>
      </bottom>
      <diagonal/>
    </border>
    <border>
      <left/>
      <right/>
      <top/>
      <bottom style="thin">
        <color theme="2" tint="-0.249977111117893"/>
      </bottom>
      <diagonal/>
    </border>
    <border>
      <left style="thin">
        <color theme="2" tint="-0.249977111117893"/>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style="thin">
        <color theme="2" tint="-0.249977111117893"/>
      </right>
      <top style="thin">
        <color theme="2" tint="-0.249977111117893"/>
      </top>
      <bottom style="thin">
        <color theme="2" tint="-0.249977111117893"/>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2" tint="-0.249977111117893"/>
      </right>
      <top style="thin">
        <color theme="2" tint="-0.249977111117893"/>
      </top>
      <bottom style="thin">
        <color theme="0" tint="-0.499984740745262"/>
      </bottom>
      <diagonal/>
    </border>
    <border>
      <left style="thin">
        <color theme="2" tint="-0.249977111117893"/>
      </left>
      <right/>
      <top/>
      <bottom style="thin">
        <color theme="0" tint="-0.499984740745262"/>
      </bottom>
      <diagonal/>
    </border>
    <border>
      <left/>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2" tint="-0.499984740745262"/>
      </bottom>
      <diagonal/>
    </border>
    <border>
      <left style="thin">
        <color theme="0" tint="-0.499984740745262"/>
      </left>
      <right style="thin">
        <color theme="2" tint="-0.499984740745262"/>
      </right>
      <top style="thin">
        <color theme="2" tint="-0.499984740745262"/>
      </top>
      <bottom style="thin">
        <color theme="0" tint="-0.499984740745262"/>
      </bottom>
      <diagonal/>
    </border>
    <border>
      <left/>
      <right style="thin">
        <color theme="0" tint="-0.499984740745262"/>
      </right>
      <top style="thin">
        <color theme="0" tint="-0.499984740745262"/>
      </top>
      <bottom style="thin">
        <color theme="2" tint="-0.499984740745262"/>
      </bottom>
      <diagonal/>
    </border>
    <border>
      <left style="thin">
        <color theme="2" tint="-0.499984740745262"/>
      </left>
      <right style="thin">
        <color theme="0" tint="-0.499984740745262"/>
      </right>
      <top style="thin">
        <color theme="2" tint="-0.499984740745262"/>
      </top>
      <bottom style="thin">
        <color theme="0" tint="-0.499984740745262"/>
      </bottom>
      <diagonal/>
    </border>
    <border>
      <left style="thin">
        <color indexed="64"/>
      </left>
      <right/>
      <top/>
      <bottom/>
      <diagonal/>
    </border>
    <border>
      <left style="thin">
        <color indexed="64"/>
      </left>
      <right style="thin">
        <color theme="0" tint="-0.499984740745262"/>
      </right>
      <top style="thin">
        <color indexed="64"/>
      </top>
      <bottom style="thin">
        <color theme="0" tint="-0.499984740745262"/>
      </bottom>
      <diagonal/>
    </border>
    <border>
      <left/>
      <right style="thin">
        <color indexed="64"/>
      </right>
      <top style="thin">
        <color indexed="64"/>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2" tint="-0.499984740745262"/>
      </right>
      <top style="thin">
        <color theme="0"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thin">
        <color theme="0" tint="-0.499984740745262"/>
      </bottom>
      <diagonal/>
    </border>
  </borders>
  <cellStyleXfs count="3">
    <xf numFmtId="0" fontId="0" fillId="0" borderId="0"/>
    <xf numFmtId="44" fontId="3" fillId="0" borderId="0"/>
    <xf numFmtId="9" fontId="3" fillId="0" borderId="0"/>
  </cellStyleXfs>
  <cellXfs count="117">
    <xf numFmtId="0" fontId="0" fillId="0" borderId="0" xfId="0" applyNumberFormat="1" applyFont="1" applyFill="1" applyBorder="1" applyProtection="1"/>
    <xf numFmtId="0" fontId="0" fillId="3" borderId="4" xfId="0" applyNumberFormat="1" applyFont="1" applyFill="1" applyBorder="1" applyAlignment="1" applyProtection="1">
      <alignment horizontal="left" vertical="center"/>
    </xf>
    <xf numFmtId="0" fontId="0" fillId="4" borderId="4" xfId="0" applyNumberFormat="1" applyFont="1" applyFill="1" applyBorder="1" applyAlignment="1" applyProtection="1">
      <alignment horizontal="left" vertical="center"/>
    </xf>
    <xf numFmtId="0" fontId="0" fillId="3" borderId="7" xfId="0" applyNumberFormat="1" applyFon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0" fontId="0" fillId="0" borderId="0" xfId="0" applyNumberFormat="1" applyFont="1" applyFill="1" applyBorder="1" applyAlignment="1" applyProtection="1">
      <alignment horizontal="center"/>
    </xf>
    <xf numFmtId="0" fontId="0" fillId="0" borderId="0" xfId="0" applyNumberFormat="1" applyFont="1" applyFill="1" applyBorder="1" applyAlignment="1" applyProtection="1">
      <alignment horizontal="center" vertical="center"/>
    </xf>
    <xf numFmtId="0" fontId="2" fillId="4" borderId="1" xfId="0" applyNumberFormat="1" applyFont="1" applyFill="1" applyBorder="1" applyAlignment="1" applyProtection="1">
      <alignment horizontal="center" vertical="center"/>
    </xf>
    <xf numFmtId="0" fontId="0" fillId="5" borderId="4" xfId="0" applyNumberFormat="1" applyFont="1" applyFill="1" applyBorder="1" applyAlignment="1" applyProtection="1">
      <alignment horizontal="left" vertical="center"/>
    </xf>
    <xf numFmtId="0" fontId="0" fillId="5" borderId="5" xfId="0" applyNumberFormat="1" applyFont="1" applyFill="1" applyBorder="1" applyAlignment="1" applyProtection="1">
      <alignment horizontal="left" vertical="center" wrapText="1"/>
    </xf>
    <xf numFmtId="0" fontId="0" fillId="6" borderId="4" xfId="0" applyNumberFormat="1" applyFont="1" applyFill="1" applyBorder="1" applyAlignment="1" applyProtection="1">
      <alignment horizontal="left" vertical="center"/>
    </xf>
    <xf numFmtId="0" fontId="0" fillId="6" borderId="5" xfId="0" applyNumberFormat="1" applyFont="1" applyFill="1" applyBorder="1" applyAlignment="1" applyProtection="1">
      <alignment horizontal="left" vertical="center" wrapText="1"/>
    </xf>
    <xf numFmtId="0" fontId="0" fillId="3" borderId="5" xfId="0" applyNumberFormat="1" applyFont="1" applyFill="1" applyBorder="1" applyAlignment="1" applyProtection="1">
      <alignment vertical="center" wrapText="1"/>
    </xf>
    <xf numFmtId="0" fontId="0" fillId="4" borderId="6" xfId="0" applyNumberFormat="1" applyFont="1" applyFill="1" applyBorder="1" applyAlignment="1" applyProtection="1">
      <alignment vertical="center" wrapText="1"/>
    </xf>
    <xf numFmtId="0" fontId="0" fillId="5" borderId="8" xfId="0" applyNumberFormat="1" applyFont="1" applyFill="1" applyBorder="1" applyAlignment="1" applyProtection="1">
      <alignment horizontal="center" vertical="center"/>
    </xf>
    <xf numFmtId="0" fontId="0" fillId="6" borderId="8" xfId="0" applyNumberFormat="1" applyFont="1" applyFill="1" applyBorder="1" applyAlignment="1" applyProtection="1">
      <alignment horizontal="center" vertical="center"/>
    </xf>
    <xf numFmtId="0" fontId="0" fillId="3" borderId="8" xfId="0" applyNumberFormat="1" applyFont="1" applyFill="1" applyBorder="1" applyAlignment="1" applyProtection="1">
      <alignment horizontal="center" vertical="center"/>
    </xf>
    <xf numFmtId="0" fontId="0" fillId="4" borderId="8" xfId="0" applyNumberFormat="1" applyFont="1" applyFill="1" applyBorder="1" applyAlignment="1" applyProtection="1">
      <alignment horizontal="center" vertical="center"/>
    </xf>
    <xf numFmtId="164" fontId="0" fillId="5" borderId="8" xfId="1" applyNumberFormat="1" applyFont="1" applyFill="1" applyBorder="1" applyAlignment="1" applyProtection="1">
      <alignment vertical="center"/>
    </xf>
    <xf numFmtId="164" fontId="0" fillId="6" borderId="8" xfId="1" applyNumberFormat="1" applyFont="1" applyFill="1" applyBorder="1" applyAlignment="1" applyProtection="1">
      <alignment vertical="center"/>
    </xf>
    <xf numFmtId="164" fontId="0" fillId="3" borderId="8" xfId="1" applyNumberFormat="1" applyFont="1" applyFill="1" applyBorder="1" applyAlignment="1" applyProtection="1">
      <alignment vertical="center"/>
    </xf>
    <xf numFmtId="164" fontId="0" fillId="4" borderId="8" xfId="1" applyNumberFormat="1" applyFont="1" applyFill="1" applyBorder="1" applyAlignment="1" applyProtection="1">
      <alignment vertical="center"/>
    </xf>
    <xf numFmtId="0" fontId="0" fillId="7" borderId="8" xfId="0" applyNumberFormat="1" applyFont="1" applyFill="1" applyBorder="1" applyAlignment="1" applyProtection="1">
      <alignment horizontal="center" vertical="center"/>
    </xf>
    <xf numFmtId="164" fontId="0" fillId="7" borderId="8" xfId="1" applyNumberFormat="1" applyFont="1" applyFill="1" applyBorder="1" applyAlignment="1" applyProtection="1">
      <alignment vertical="center"/>
    </xf>
    <xf numFmtId="0" fontId="2" fillId="4" borderId="10" xfId="0" applyNumberFormat="1" applyFont="1" applyFill="1" applyBorder="1" applyProtection="1"/>
    <xf numFmtId="0" fontId="2" fillId="4" borderId="11" xfId="0" applyNumberFormat="1" applyFont="1" applyFill="1" applyBorder="1" applyAlignment="1" applyProtection="1">
      <alignment horizontal="center"/>
    </xf>
    <xf numFmtId="9" fontId="0" fillId="4" borderId="12" xfId="2" applyNumberFormat="1" applyFont="1" applyFill="1" applyBorder="1" applyAlignment="1" applyProtection="1">
      <alignment horizontal="center" vertical="center"/>
    </xf>
    <xf numFmtId="0" fontId="2" fillId="4" borderId="13" xfId="0" applyNumberFormat="1" applyFont="1" applyFill="1" applyBorder="1" applyAlignment="1" applyProtection="1">
      <alignment horizontal="center"/>
    </xf>
    <xf numFmtId="0" fontId="0" fillId="4" borderId="14" xfId="0" applyNumberFormat="1" applyFont="1" applyFill="1" applyBorder="1" applyAlignment="1" applyProtection="1">
      <alignment horizontal="center" vertical="center"/>
    </xf>
    <xf numFmtId="0" fontId="0" fillId="4" borderId="13" xfId="0" applyNumberFormat="1" applyFont="1" applyFill="1" applyBorder="1" applyAlignment="1" applyProtection="1">
      <alignment horizontal="center"/>
    </xf>
    <xf numFmtId="0" fontId="2" fillId="4" borderId="14" xfId="0" applyNumberFormat="1" applyFont="1" applyFill="1" applyBorder="1" applyAlignment="1" applyProtection="1">
      <alignment horizontal="center" vertical="center"/>
    </xf>
    <xf numFmtId="0" fontId="2" fillId="4" borderId="15" xfId="0" applyNumberFormat="1" applyFont="1" applyFill="1" applyBorder="1" applyAlignment="1" applyProtection="1">
      <alignment horizontal="center"/>
    </xf>
    <xf numFmtId="0" fontId="2" fillId="4" borderId="16" xfId="0" applyNumberFormat="1" applyFont="1" applyFill="1" applyBorder="1" applyAlignment="1" applyProtection="1">
      <alignment horizontal="center" vertical="center"/>
    </xf>
    <xf numFmtId="0" fontId="2" fillId="4" borderId="0" xfId="0" applyNumberFormat="1" applyFont="1" applyFill="1" applyBorder="1" applyProtection="1"/>
    <xf numFmtId="0" fontId="0" fillId="4" borderId="0" xfId="0" applyNumberFormat="1" applyFont="1" applyFill="1" applyBorder="1" applyAlignment="1" applyProtection="1">
      <alignment horizontal="left"/>
    </xf>
    <xf numFmtId="0" fontId="2" fillId="4" borderId="0" xfId="0" applyNumberFormat="1" applyFont="1" applyFill="1" applyBorder="1" applyAlignment="1" applyProtection="1">
      <alignment horizontal="center"/>
    </xf>
    <xf numFmtId="0" fontId="2" fillId="4" borderId="0" xfId="0" applyNumberFormat="1" applyFont="1" applyFill="1" applyBorder="1" applyAlignment="1" applyProtection="1">
      <alignment horizontal="center" vertical="center"/>
    </xf>
    <xf numFmtId="0" fontId="2" fillId="4" borderId="10" xfId="0" applyNumberFormat="1" applyFont="1" applyFill="1" applyBorder="1" applyAlignment="1" applyProtection="1">
      <alignment horizontal="center" vertical="center"/>
    </xf>
    <xf numFmtId="0" fontId="1" fillId="4" borderId="0" xfId="0" applyNumberFormat="1" applyFont="1" applyFill="1" applyBorder="1" applyAlignment="1" applyProtection="1">
      <alignment vertical="center"/>
    </xf>
    <xf numFmtId="0" fontId="2" fillId="8" borderId="10" xfId="0" applyNumberFormat="1" applyFont="1" applyFill="1" applyBorder="1" applyProtection="1"/>
    <xf numFmtId="0" fontId="0" fillId="9" borderId="10" xfId="0" applyNumberFormat="1" applyFont="1" applyFill="1" applyBorder="1" applyAlignment="1" applyProtection="1">
      <alignment horizontal="left"/>
    </xf>
    <xf numFmtId="165" fontId="0" fillId="5" borderId="8" xfId="2" applyNumberFormat="1" applyFont="1" applyFill="1" applyBorder="1" applyAlignment="1" applyProtection="1">
      <alignment horizontal="center" vertical="center"/>
    </xf>
    <xf numFmtId="165" fontId="0" fillId="6" borderId="8" xfId="2" applyNumberFormat="1" applyFont="1" applyFill="1" applyBorder="1" applyAlignment="1" applyProtection="1">
      <alignment horizontal="center" vertical="center"/>
    </xf>
    <xf numFmtId="165" fontId="0" fillId="7" borderId="8" xfId="2" applyNumberFormat="1" applyFont="1" applyFill="1" applyBorder="1" applyAlignment="1" applyProtection="1">
      <alignment horizontal="center" vertical="center"/>
    </xf>
    <xf numFmtId="165" fontId="0" fillId="3" borderId="8" xfId="2" applyNumberFormat="1" applyFont="1" applyFill="1" applyBorder="1" applyAlignment="1" applyProtection="1">
      <alignment horizontal="center" vertical="center"/>
    </xf>
    <xf numFmtId="165" fontId="0" fillId="4" borderId="8" xfId="2" applyNumberFormat="1" applyFont="1" applyFill="1" applyBorder="1" applyAlignment="1" applyProtection="1">
      <alignment horizontal="center" vertical="center"/>
    </xf>
    <xf numFmtId="0" fontId="1" fillId="2" borderId="0" xfId="0" applyNumberFormat="1" applyFont="1" applyFill="1" applyBorder="1" applyAlignment="1" applyProtection="1">
      <alignment horizontal="center" vertical="center"/>
    </xf>
    <xf numFmtId="9" fontId="0" fillId="4" borderId="0" xfId="2" applyNumberFormat="1" applyFont="1" applyFill="1" applyBorder="1" applyAlignment="1" applyProtection="1">
      <alignment horizontal="center" vertical="center"/>
    </xf>
    <xf numFmtId="0" fontId="0" fillId="4" borderId="0" xfId="0" applyNumberFormat="1" applyFont="1" applyFill="1" applyBorder="1" applyAlignment="1" applyProtection="1">
      <alignment horizontal="center" vertical="center"/>
    </xf>
    <xf numFmtId="0" fontId="0" fillId="3" borderId="7" xfId="0" applyNumberFormat="1" applyFont="1" applyFill="1" applyBorder="1" applyAlignment="1" applyProtection="1">
      <alignment horizontal="center" vertical="center"/>
    </xf>
    <xf numFmtId="0" fontId="0" fillId="4" borderId="4" xfId="0" applyNumberFormat="1" applyFont="1" applyFill="1" applyBorder="1" applyAlignment="1" applyProtection="1">
      <alignment horizontal="center" vertical="center"/>
    </xf>
    <xf numFmtId="0" fontId="2" fillId="8" borderId="27" xfId="0" applyNumberFormat="1" applyFont="1" applyFill="1" applyBorder="1" applyProtection="1"/>
    <xf numFmtId="0" fontId="2" fillId="4" borderId="27" xfId="0" applyNumberFormat="1" applyFont="1" applyFill="1" applyBorder="1" applyProtection="1"/>
    <xf numFmtId="0" fontId="2" fillId="4" borderId="30" xfId="0" applyNumberFormat="1" applyFont="1" applyFill="1" applyBorder="1" applyProtection="1"/>
    <xf numFmtId="0" fontId="0" fillId="3" borderId="6" xfId="0" applyNumberFormat="1" applyFont="1" applyFill="1" applyBorder="1" applyAlignment="1" applyProtection="1">
      <alignment horizontal="left" vertical="center"/>
    </xf>
    <xf numFmtId="0" fontId="0" fillId="3" borderId="35" xfId="0" applyNumberFormat="1" applyFont="1" applyFill="1" applyBorder="1" applyAlignment="1" applyProtection="1">
      <alignment horizontal="center" vertical="center" wrapText="1"/>
    </xf>
    <xf numFmtId="0" fontId="0" fillId="3" borderId="36" xfId="0" applyNumberFormat="1" applyFont="1" applyFill="1" applyBorder="1" applyAlignment="1" applyProtection="1">
      <alignment horizontal="center" vertical="center" wrapText="1"/>
    </xf>
    <xf numFmtId="0" fontId="0" fillId="3" borderId="37" xfId="0" applyNumberFormat="1" applyFont="1" applyFill="1" applyBorder="1" applyAlignment="1" applyProtection="1">
      <alignment vertical="center" wrapText="1"/>
    </xf>
    <xf numFmtId="0" fontId="0" fillId="3" borderId="37" xfId="0" applyNumberFormat="1" applyFont="1" applyFill="1" applyBorder="1" applyAlignment="1" applyProtection="1">
      <alignment horizontal="left" vertical="center" wrapText="1"/>
    </xf>
    <xf numFmtId="0" fontId="0" fillId="4" borderId="6" xfId="0" applyNumberFormat="1" applyFont="1" applyFill="1" applyBorder="1" applyAlignment="1" applyProtection="1">
      <alignment horizontal="left" vertical="center"/>
    </xf>
    <xf numFmtId="0" fontId="0" fillId="4" borderId="36" xfId="0" applyNumberFormat="1" applyFont="1" applyFill="1" applyBorder="1" applyAlignment="1" applyProtection="1">
      <alignment horizontal="center" vertical="center" wrapText="1"/>
    </xf>
    <xf numFmtId="0" fontId="0" fillId="4" borderId="38" xfId="0" applyNumberFormat="1" applyFont="1" applyFill="1" applyBorder="1" applyAlignment="1" applyProtection="1">
      <alignment vertical="center" wrapText="1"/>
    </xf>
    <xf numFmtId="0" fontId="0" fillId="4" borderId="37" xfId="0" applyNumberFormat="1" applyFont="1" applyFill="1" applyBorder="1" applyAlignment="1" applyProtection="1">
      <alignment horizontal="left" vertical="center" wrapText="1"/>
    </xf>
    <xf numFmtId="0" fontId="0" fillId="7" borderId="6" xfId="0" applyNumberFormat="1" applyFont="1" applyFill="1" applyBorder="1" applyAlignment="1" applyProtection="1">
      <alignment horizontal="left" vertical="center"/>
    </xf>
    <xf numFmtId="0" fontId="0" fillId="7" borderId="40" xfId="0" applyNumberFormat="1" applyFont="1" applyFill="1" applyBorder="1" applyAlignment="1" applyProtection="1">
      <alignment horizontal="center" vertical="center" wrapText="1"/>
    </xf>
    <xf numFmtId="0" fontId="0" fillId="7" borderId="41" xfId="0" applyNumberFormat="1" applyFont="1" applyFill="1" applyBorder="1" applyAlignment="1" applyProtection="1">
      <alignment horizontal="center" vertical="center" wrapText="1"/>
    </xf>
    <xf numFmtId="0" fontId="0" fillId="7" borderId="22" xfId="0" applyNumberFormat="1" applyFont="1" applyFill="1" applyBorder="1" applyAlignment="1" applyProtection="1">
      <alignment horizontal="left" vertical="center" wrapText="1"/>
    </xf>
    <xf numFmtId="0" fontId="0" fillId="7" borderId="42" xfId="0" applyNumberFormat="1" applyFont="1" applyFill="1" applyBorder="1" applyAlignment="1" applyProtection="1">
      <alignment horizontal="center" vertical="center"/>
    </xf>
    <xf numFmtId="165" fontId="0" fillId="7" borderId="8" xfId="2" applyNumberFormat="1" applyFont="1" applyFill="1" applyBorder="1" applyAlignment="1" applyProtection="1">
      <alignment horizontal="left" vertical="top" wrapText="1"/>
    </xf>
    <xf numFmtId="0" fontId="0" fillId="3" borderId="43" xfId="0" applyNumberFormat="1" applyFont="1" applyFill="1" applyBorder="1" applyAlignment="1" applyProtection="1">
      <alignment horizontal="center" vertical="center" wrapText="1"/>
    </xf>
    <xf numFmtId="165" fontId="0" fillId="3" borderId="8" xfId="2" applyNumberFormat="1" applyFont="1" applyFill="1" applyBorder="1" applyAlignment="1" applyProtection="1">
      <alignment horizontal="left" vertical="top" wrapText="1"/>
    </xf>
    <xf numFmtId="0" fontId="0" fillId="4" borderId="44" xfId="0" applyNumberFormat="1" applyFont="1" applyFill="1" applyBorder="1" applyAlignment="1" applyProtection="1">
      <alignment horizontal="center" vertical="center" wrapText="1"/>
    </xf>
    <xf numFmtId="165" fontId="0" fillId="4" borderId="8" xfId="2" applyNumberFormat="1" applyFont="1" applyFill="1" applyBorder="1" applyAlignment="1" applyProtection="1">
      <alignment horizontal="left" vertical="top" wrapText="1"/>
    </xf>
    <xf numFmtId="0" fontId="2" fillId="4" borderId="22" xfId="0" applyNumberFormat="1" applyFont="1" applyFill="1" applyBorder="1" applyAlignment="1" applyProtection="1">
      <alignment horizontal="center" vertical="center" wrapText="1"/>
    </xf>
    <xf numFmtId="0" fontId="2" fillId="4" borderId="23" xfId="0" applyNumberFormat="1" applyFont="1" applyFill="1" applyBorder="1" applyAlignment="1" applyProtection="1">
      <alignment horizontal="center" vertical="center" wrapText="1"/>
    </xf>
    <xf numFmtId="0" fontId="1" fillId="2" borderId="21" xfId="0" applyNumberFormat="1" applyFont="1" applyFill="1" applyBorder="1" applyAlignment="1" applyProtection="1">
      <alignment horizontal="center" vertical="center"/>
    </xf>
    <xf numFmtId="0" fontId="1" fillId="2" borderId="9" xfId="0" applyNumberFormat="1" applyFont="1" applyFill="1" applyBorder="1" applyAlignment="1" applyProtection="1">
      <alignment horizontal="center" vertical="center"/>
    </xf>
    <xf numFmtId="0" fontId="2" fillId="4" borderId="1" xfId="0" applyNumberFormat="1" applyFont="1" applyFill="1" applyBorder="1" applyAlignment="1" applyProtection="1">
      <alignment horizontal="center" vertical="center"/>
    </xf>
    <xf numFmtId="0" fontId="1" fillId="2" borderId="17" xfId="0" applyNumberFormat="1" applyFont="1" applyFill="1" applyBorder="1" applyAlignment="1" applyProtection="1">
      <alignment horizontal="center" vertical="center"/>
    </xf>
    <xf numFmtId="0" fontId="1" fillId="2" borderId="18" xfId="0" applyNumberFormat="1" applyFont="1" applyFill="1" applyBorder="1" applyAlignment="1" applyProtection="1">
      <alignment horizontal="center" vertical="center"/>
    </xf>
    <xf numFmtId="0" fontId="0" fillId="8" borderId="2" xfId="0" applyNumberFormat="1" applyFont="1" applyFill="1" applyBorder="1" applyAlignment="1" applyProtection="1">
      <alignment horizontal="left"/>
    </xf>
    <xf numFmtId="0" fontId="0" fillId="8" borderId="3" xfId="0" applyNumberFormat="1" applyFont="1" applyFill="1" applyBorder="1" applyAlignment="1" applyProtection="1">
      <alignment horizontal="left"/>
    </xf>
    <xf numFmtId="0" fontId="0" fillId="4" borderId="2" xfId="0" applyNumberFormat="1" applyFont="1" applyFill="1" applyBorder="1" applyAlignment="1" applyProtection="1">
      <alignment horizontal="left"/>
    </xf>
    <xf numFmtId="0" fontId="0" fillId="4" borderId="3" xfId="0" applyNumberFormat="1" applyFont="1" applyFill="1" applyBorder="1" applyAlignment="1" applyProtection="1">
      <alignment horizontal="left"/>
    </xf>
    <xf numFmtId="0" fontId="2" fillId="4" borderId="10" xfId="0" applyNumberFormat="1" applyFont="1" applyFill="1" applyBorder="1" applyAlignment="1" applyProtection="1">
      <alignment horizontal="center" vertical="center"/>
    </xf>
    <xf numFmtId="0" fontId="2" fillId="4" borderId="22" xfId="0" applyNumberFormat="1" applyFont="1" applyFill="1" applyBorder="1" applyAlignment="1" applyProtection="1">
      <alignment horizontal="center" vertical="center"/>
    </xf>
    <xf numFmtId="0" fontId="2" fillId="4" borderId="23" xfId="0" applyNumberFormat="1" applyFont="1" applyFill="1" applyBorder="1" applyAlignment="1" applyProtection="1">
      <alignment horizontal="center" vertical="center"/>
    </xf>
    <xf numFmtId="0" fontId="2" fillId="4" borderId="19" xfId="0" applyNumberFormat="1" applyFont="1" applyFill="1" applyBorder="1" applyAlignment="1" applyProtection="1">
      <alignment horizontal="center" vertical="center"/>
    </xf>
    <xf numFmtId="0" fontId="2" fillId="4" borderId="20" xfId="0" applyNumberFormat="1" applyFont="1" applyFill="1" applyBorder="1" applyAlignment="1" applyProtection="1">
      <alignment horizontal="center" vertical="center"/>
    </xf>
    <xf numFmtId="164" fontId="0" fillId="9" borderId="10" xfId="1" applyNumberFormat="1" applyFont="1" applyFill="1" applyBorder="1" applyAlignment="1" applyProtection="1">
      <alignment horizontal="left" vertical="center"/>
    </xf>
    <xf numFmtId="164" fontId="0" fillId="9" borderId="10" xfId="1" applyNumberFormat="1" applyFont="1" applyFill="1" applyBorder="1" applyAlignment="1" applyProtection="1">
      <alignment horizontal="center" vertical="center"/>
    </xf>
    <xf numFmtId="9" fontId="0" fillId="9" borderId="19" xfId="2" applyNumberFormat="1" applyFont="1" applyFill="1" applyBorder="1" applyAlignment="1" applyProtection="1">
      <alignment horizontal="center"/>
    </xf>
    <xf numFmtId="9" fontId="0" fillId="9" borderId="20" xfId="2" applyNumberFormat="1" applyFont="1" applyFill="1" applyBorder="1" applyAlignment="1" applyProtection="1">
      <alignment horizontal="center"/>
    </xf>
    <xf numFmtId="0" fontId="1" fillId="2" borderId="39" xfId="0" applyNumberFormat="1" applyFont="1" applyFill="1" applyBorder="1" applyAlignment="1" applyProtection="1">
      <alignment horizontal="center" vertical="center"/>
    </xf>
    <xf numFmtId="0" fontId="1" fillId="2" borderId="0" xfId="0" applyNumberFormat="1" applyFont="1" applyFill="1" applyBorder="1" applyAlignment="1" applyProtection="1">
      <alignment horizontal="center" vertical="center"/>
    </xf>
    <xf numFmtId="0" fontId="2" fillId="4" borderId="1" xfId="0" applyNumberFormat="1" applyFont="1" applyFill="1" applyBorder="1" applyAlignment="1" applyProtection="1">
      <alignment horizontal="center" vertical="center" wrapText="1"/>
    </xf>
    <xf numFmtId="0" fontId="1" fillId="2" borderId="24" xfId="0" applyNumberFormat="1" applyFont="1" applyFill="1" applyBorder="1" applyAlignment="1" applyProtection="1">
      <alignment horizontal="center" vertical="center"/>
    </xf>
    <xf numFmtId="0" fontId="1" fillId="2" borderId="25" xfId="0" applyNumberFormat="1" applyFont="1" applyFill="1" applyBorder="1" applyAlignment="1" applyProtection="1">
      <alignment horizontal="center" vertical="center"/>
    </xf>
    <xf numFmtId="0" fontId="1" fillId="2" borderId="26" xfId="0" applyNumberFormat="1" applyFont="1" applyFill="1" applyBorder="1" applyAlignment="1" applyProtection="1">
      <alignment horizontal="center" vertical="center"/>
    </xf>
    <xf numFmtId="0" fontId="0" fillId="8" borderId="13" xfId="0" applyNumberFormat="1" applyFont="1" applyFill="1" applyBorder="1" applyAlignment="1" applyProtection="1">
      <alignment horizontal="left"/>
    </xf>
    <xf numFmtId="0" fontId="0" fillId="8" borderId="0" xfId="0" applyNumberFormat="1" applyFont="1" applyFill="1" applyBorder="1" applyAlignment="1" applyProtection="1">
      <alignment horizontal="left"/>
    </xf>
    <xf numFmtId="9" fontId="0" fillId="4" borderId="24" xfId="2" applyNumberFormat="1" applyFont="1" applyFill="1" applyBorder="1" applyAlignment="1" applyProtection="1">
      <alignment horizontal="center" vertical="center"/>
    </xf>
    <xf numFmtId="9" fontId="0" fillId="4" borderId="26" xfId="2" applyNumberFormat="1" applyFont="1" applyFill="1" applyBorder="1" applyAlignment="1" applyProtection="1">
      <alignment horizontal="center" vertical="center"/>
    </xf>
    <xf numFmtId="9" fontId="0" fillId="4" borderId="28" xfId="2" applyNumberFormat="1" applyFont="1" applyFill="1" applyBorder="1" applyAlignment="1" applyProtection="1">
      <alignment horizontal="center" vertical="center"/>
    </xf>
    <xf numFmtId="9" fontId="0" fillId="4" borderId="29" xfId="2" applyNumberFormat="1" applyFont="1" applyFill="1" applyBorder="1" applyAlignment="1" applyProtection="1">
      <alignment horizontal="center" vertical="center"/>
    </xf>
    <xf numFmtId="9" fontId="0" fillId="4" borderId="33" xfId="2" applyNumberFormat="1" applyFont="1" applyFill="1" applyBorder="1" applyAlignment="1" applyProtection="1">
      <alignment horizontal="center" vertical="center"/>
    </xf>
    <xf numFmtId="9" fontId="0" fillId="4" borderId="34" xfId="2" applyNumberFormat="1" applyFont="1" applyFill="1" applyBorder="1" applyAlignment="1" applyProtection="1">
      <alignment horizontal="center" vertical="center"/>
    </xf>
    <xf numFmtId="0" fontId="0" fillId="4" borderId="13" xfId="0" applyNumberFormat="1" applyFont="1" applyFill="1" applyBorder="1" applyAlignment="1" applyProtection="1">
      <alignment horizontal="left"/>
    </xf>
    <xf numFmtId="0" fontId="0" fillId="4" borderId="0" xfId="0" applyNumberFormat="1" applyFont="1" applyFill="1" applyBorder="1" applyAlignment="1" applyProtection="1">
      <alignment horizontal="left"/>
    </xf>
    <xf numFmtId="0" fontId="0" fillId="4" borderId="31" xfId="0" applyNumberFormat="1" applyFont="1" applyFill="1" applyBorder="1" applyAlignment="1" applyProtection="1">
      <alignment horizontal="left"/>
    </xf>
    <xf numFmtId="0" fontId="0" fillId="4" borderId="32" xfId="0" applyNumberFormat="1" applyFont="1" applyFill="1" applyBorder="1" applyAlignment="1" applyProtection="1">
      <alignment horizontal="left"/>
    </xf>
    <xf numFmtId="10" fontId="0" fillId="9" borderId="19" xfId="2" applyNumberFormat="1" applyFont="1" applyFill="1" applyBorder="1" applyAlignment="1" applyProtection="1">
      <alignment horizontal="center"/>
    </xf>
    <xf numFmtId="10" fontId="0" fillId="9" borderId="20" xfId="2" applyNumberFormat="1" applyFont="1" applyFill="1" applyBorder="1" applyAlignment="1" applyProtection="1">
      <alignment horizontal="center"/>
    </xf>
    <xf numFmtId="0" fontId="2" fillId="4" borderId="13" xfId="0" applyNumberFormat="1" applyFont="1" applyFill="1" applyBorder="1" applyAlignment="1" applyProtection="1">
      <alignment horizontal="center"/>
    </xf>
    <xf numFmtId="0" fontId="2" fillId="4" borderId="0" xfId="0" applyNumberFormat="1" applyFont="1" applyFill="1" applyBorder="1" applyAlignment="1" applyProtection="1">
      <alignment horizontal="center"/>
    </xf>
    <xf numFmtId="0" fontId="4" fillId="5" borderId="25" xfId="0" applyNumberFormat="1" applyFont="1" applyFill="1" applyBorder="1" applyAlignment="1" applyProtection="1">
      <alignment horizontal="right" vertical="center"/>
    </xf>
    <xf numFmtId="168" fontId="4" fillId="5" borderId="25" xfId="0" applyNumberFormat="1" applyFont="1" applyFill="1" applyBorder="1" applyAlignment="1" applyProtection="1">
      <alignment horizontal="right" vertical="center"/>
    </xf>
  </cellXfs>
  <cellStyles count="3">
    <cellStyle name="Moeda" xfId="1" builtinId="4"/>
    <cellStyle name="Normal" xfId="0" builtinId="0"/>
    <cellStyle name="Porcentagem"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158466"/>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mruColors>
      <color rgb="FFCEC3D0"/>
      <color rgb="FFAAA1B1"/>
      <color rgb="FF989DD0"/>
      <color rgb="FFA077B5"/>
      <color rgb="FFFF9999"/>
      <color rgb="FFFF7C80"/>
      <color rgb="FFBCB5C2"/>
      <color rgb="FFE7D9F6"/>
      <color rgb="FFC0C3E2"/>
      <color rgb="FFB595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179293</xdr:colOff>
      <xdr:row>1</xdr:row>
      <xdr:rowOff>89647</xdr:rowOff>
    </xdr:from>
    <xdr:to>
      <xdr:col>8</xdr:col>
      <xdr:colOff>262696</xdr:colOff>
      <xdr:row>9</xdr:row>
      <xdr:rowOff>22412</xdr:rowOff>
    </xdr:to>
    <xdr:pic>
      <xdr:nvPicPr>
        <xdr:cNvPr id="4" name="Imagem 3"/>
        <xdr:cNvPicPr>
          <a:picLocks noChangeAspect="1"/>
        </xdr:cNvPicPr>
      </xdr:nvPicPr>
      <xdr:blipFill>
        <a:blip xmlns:r="http://schemas.openxmlformats.org/officeDocument/2006/relationships" r:embed="rId1"/>
        <a:stretch>
          <a:fillRect/>
        </a:stretch>
      </xdr:blipFill>
      <xdr:spPr>
        <a:xfrm>
          <a:off x="8886264" y="313765"/>
          <a:ext cx="1685844" cy="11878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313764</xdr:colOff>
      <xdr:row>1</xdr:row>
      <xdr:rowOff>80683</xdr:rowOff>
    </xdr:from>
    <xdr:to>
      <xdr:col>7</xdr:col>
      <xdr:colOff>247650</xdr:colOff>
      <xdr:row>7</xdr:row>
      <xdr:rowOff>133350</xdr:rowOff>
    </xdr:to>
    <xdr:pic>
      <xdr:nvPicPr>
        <xdr:cNvPr id="2" name="Imagem 1">
          <a:extLst>
            <a:ext uri="{FF2B5EF4-FFF2-40B4-BE49-F238E27FC236}">
              <a16:creationId xmlns:a16="http://schemas.microsoft.com/office/drawing/2014/main" xmlns="" id="{D0E1D6C3-E1C4-4648-AAF6-4991C1942ABE}"/>
            </a:ext>
          </a:extLst>
        </xdr:cNvPr>
        <xdr:cNvPicPr>
          <a:picLocks noChangeAspect="1"/>
        </xdr:cNvPicPr>
      </xdr:nvPicPr>
      <xdr:blipFill>
        <a:blip xmlns:r="http://schemas.openxmlformats.org/officeDocument/2006/relationships" r:embed="rId1"/>
        <a:stretch>
          <a:fillRect/>
        </a:stretch>
      </xdr:blipFill>
      <xdr:spPr>
        <a:xfrm>
          <a:off x="8611944" y="248323"/>
          <a:ext cx="1068500" cy="10523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5</xdr:col>
      <xdr:colOff>427169</xdr:colOff>
      <xdr:row>1</xdr:row>
      <xdr:rowOff>38998</xdr:rowOff>
    </xdr:from>
    <xdr:ext cx="886117" cy="1039906"/>
    <xdr:pic>
      <xdr:nvPicPr>
        <xdr:cNvPr id="2" name="Imagem 1">
          <a:extLst>
            <a:ext uri="{FF2B5EF4-FFF2-40B4-BE49-F238E27FC236}">
              <a16:creationId xmlns:a16="http://schemas.microsoft.com/office/drawing/2014/main" xmlns="" id="{E6BEF1A9-8BD4-488D-9F0D-291E574EC020}"/>
            </a:ext>
          </a:extLst>
        </xdr:cNvPr>
        <xdr:cNvPicPr>
          <a:picLocks noChangeAspect="1"/>
        </xdr:cNvPicPr>
      </xdr:nvPicPr>
      <xdr:blipFill>
        <a:blip xmlns:r="http://schemas.openxmlformats.org/officeDocument/2006/relationships" r:embed="rId1"/>
        <a:stretch>
          <a:fillRect/>
        </a:stretch>
      </xdr:blipFill>
      <xdr:spPr>
        <a:xfrm>
          <a:off x="9068249" y="206638"/>
          <a:ext cx="886117" cy="1039906"/>
        </a:xfrm>
        <a:prstGeom prst="rect">
          <a:avLst/>
        </a:prstGeom>
      </xdr:spPr>
    </xdr:pic>
    <xdr:clientData/>
  </xdr:one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4"/>
  <sheetViews>
    <sheetView showGridLines="0" tabSelected="1" zoomScale="85" zoomScaleNormal="85" zoomScalePageLayoutView="55" workbookViewId="0">
      <selection activeCell="T159" sqref="T159"/>
    </sheetView>
  </sheetViews>
  <sheetFormatPr defaultColWidth="11.5703125" defaultRowHeight="12.75" x14ac:dyDescent="0.2"/>
  <cols>
    <col min="1" max="1" width="12.28515625" customWidth="1"/>
    <col min="2" max="2" width="11.7109375" style="5" bestFit="1" customWidth="1"/>
    <col min="3" max="3" width="14.42578125" style="5" customWidth="1"/>
    <col min="4" max="4" width="11.5703125" style="5" customWidth="1"/>
    <col min="5" max="5" width="72.42578125" customWidth="1"/>
    <col min="6" max="6" width="8.140625" style="5" customWidth="1"/>
    <col min="7" max="7" width="11.7109375" style="6" customWidth="1"/>
    <col min="8" max="9" width="12.28515625" style="6" bestFit="1" customWidth="1"/>
    <col min="10" max="10" width="8.140625" style="6" customWidth="1"/>
    <col min="11" max="11" width="12.28515625" style="6" bestFit="1" customWidth="1"/>
    <col min="12" max="12" width="16.28515625" style="6" customWidth="1"/>
    <col min="13" max="13" width="12.28515625" style="6" bestFit="1" customWidth="1"/>
    <col min="14" max="14" width="16" style="6" customWidth="1"/>
    <col min="15" max="15" width="13.28515625" style="6" customWidth="1"/>
    <col min="16" max="16" width="13.42578125" customWidth="1"/>
    <col min="17" max="17" width="16.7109375" customWidth="1"/>
    <col min="18" max="18" width="8.5703125" customWidth="1"/>
  </cols>
  <sheetData>
    <row r="1" spans="1:18" ht="18" customHeight="1" x14ac:dyDescent="0.2">
      <c r="A1" s="78" t="s">
        <v>0</v>
      </c>
      <c r="B1" s="79"/>
      <c r="C1" s="79"/>
      <c r="D1" s="79"/>
      <c r="E1" s="79"/>
      <c r="F1" s="79"/>
      <c r="G1" s="79"/>
      <c r="H1" s="46"/>
      <c r="I1" s="46"/>
      <c r="J1" s="38"/>
      <c r="K1" s="38"/>
      <c r="L1" s="38"/>
      <c r="M1" s="38"/>
      <c r="N1" s="38"/>
      <c r="O1" s="38"/>
      <c r="P1" s="38"/>
      <c r="Q1" s="38"/>
      <c r="R1" s="38"/>
    </row>
    <row r="2" spans="1:18" x14ac:dyDescent="0.2">
      <c r="A2" s="39" t="s">
        <v>1</v>
      </c>
      <c r="B2" s="80" t="s">
        <v>2</v>
      </c>
      <c r="C2" s="81"/>
      <c r="D2" s="81"/>
      <c r="E2" s="81"/>
      <c r="F2" s="113"/>
      <c r="G2" s="114"/>
      <c r="H2" s="114"/>
      <c r="I2" s="47"/>
      <c r="J2" s="38"/>
      <c r="K2" s="38"/>
      <c r="L2" s="38"/>
      <c r="M2" s="38"/>
      <c r="N2" s="38"/>
      <c r="O2" s="38"/>
      <c r="P2" s="38"/>
      <c r="Q2" s="38"/>
      <c r="R2" s="38"/>
    </row>
    <row r="3" spans="1:18" x14ac:dyDescent="0.2">
      <c r="A3" s="24" t="s">
        <v>3</v>
      </c>
      <c r="B3" s="82" t="s">
        <v>4</v>
      </c>
      <c r="C3" s="83"/>
      <c r="D3" s="83"/>
      <c r="E3" s="83"/>
      <c r="F3" s="113"/>
      <c r="G3" s="114"/>
      <c r="H3" s="114"/>
      <c r="I3" s="48"/>
      <c r="J3" s="38"/>
      <c r="K3" s="38"/>
      <c r="L3" s="38"/>
      <c r="M3" s="38"/>
      <c r="N3" s="38"/>
      <c r="O3" s="38"/>
      <c r="P3" s="38"/>
      <c r="Q3" s="38"/>
      <c r="R3" s="38"/>
    </row>
    <row r="4" spans="1:18" x14ac:dyDescent="0.2">
      <c r="A4" s="39" t="s">
        <v>5</v>
      </c>
      <c r="B4" s="82" t="s">
        <v>6</v>
      </c>
      <c r="C4" s="83"/>
      <c r="D4" s="83"/>
      <c r="E4" s="83"/>
      <c r="F4" s="113"/>
      <c r="G4" s="114"/>
      <c r="H4" s="114"/>
      <c r="I4" s="48"/>
      <c r="J4" s="38"/>
      <c r="K4" s="38"/>
      <c r="L4" s="38"/>
      <c r="M4" s="38"/>
      <c r="N4" s="38"/>
      <c r="O4" s="38"/>
      <c r="P4" s="38"/>
      <c r="Q4" s="38"/>
      <c r="R4" s="38"/>
    </row>
    <row r="5" spans="1:18" x14ac:dyDescent="0.2">
      <c r="A5" s="24" t="s">
        <v>7</v>
      </c>
      <c r="B5" s="82" t="s">
        <v>8</v>
      </c>
      <c r="C5" s="83"/>
      <c r="D5" s="83"/>
      <c r="E5" s="83"/>
      <c r="F5" s="113"/>
      <c r="G5" s="114"/>
      <c r="H5" s="114"/>
      <c r="I5" s="48"/>
      <c r="J5" s="38"/>
      <c r="K5" s="38"/>
      <c r="L5" s="38"/>
      <c r="M5" s="38"/>
      <c r="N5" s="38"/>
      <c r="O5" s="38"/>
      <c r="P5" s="38"/>
      <c r="Q5" s="38"/>
      <c r="R5" s="38"/>
    </row>
    <row r="6" spans="1:18" x14ac:dyDescent="0.2">
      <c r="A6" s="39" t="s">
        <v>9</v>
      </c>
      <c r="B6" s="82" t="s">
        <v>10</v>
      </c>
      <c r="C6" s="83"/>
      <c r="D6" s="83"/>
      <c r="E6" s="83"/>
      <c r="F6" s="113"/>
      <c r="G6" s="114"/>
      <c r="H6" s="114"/>
      <c r="I6" s="36"/>
      <c r="J6" s="38"/>
      <c r="K6" s="38"/>
      <c r="L6" s="38"/>
      <c r="M6" s="38"/>
      <c r="N6" s="38"/>
      <c r="O6" s="38"/>
      <c r="P6" s="38"/>
      <c r="Q6" s="38"/>
      <c r="R6" s="38"/>
    </row>
    <row r="7" spans="1:18" x14ac:dyDescent="0.2">
      <c r="A7" s="24" t="s">
        <v>11</v>
      </c>
      <c r="B7" s="82" t="s">
        <v>12</v>
      </c>
      <c r="C7" s="83"/>
      <c r="D7" s="83"/>
      <c r="E7" s="83"/>
      <c r="F7" s="113"/>
      <c r="G7" s="114"/>
      <c r="H7" s="114"/>
      <c r="I7" s="36"/>
      <c r="J7" s="38"/>
      <c r="K7" s="38"/>
      <c r="L7" s="38"/>
      <c r="M7" s="38"/>
      <c r="N7" s="38"/>
      <c r="O7" s="38"/>
      <c r="P7" s="38"/>
      <c r="Q7" s="38"/>
      <c r="R7" s="38"/>
    </row>
    <row r="8" spans="1:18" x14ac:dyDescent="0.2">
      <c r="A8" s="39" t="s">
        <v>13</v>
      </c>
      <c r="B8" s="82" t="s">
        <v>14</v>
      </c>
      <c r="C8" s="83"/>
      <c r="D8" s="83"/>
      <c r="E8" s="83"/>
      <c r="F8" s="113"/>
      <c r="G8" s="114"/>
      <c r="H8" s="114"/>
      <c r="I8" s="36"/>
      <c r="J8" s="38"/>
      <c r="K8" s="38"/>
      <c r="L8" s="38"/>
      <c r="M8" s="38"/>
      <c r="N8" s="38"/>
      <c r="O8" s="38"/>
      <c r="P8" s="38"/>
      <c r="Q8" s="38"/>
      <c r="R8" s="38"/>
    </row>
    <row r="9" spans="1:18" x14ac:dyDescent="0.2">
      <c r="A9" s="24" t="s">
        <v>15</v>
      </c>
      <c r="B9" s="82" t="s">
        <v>16</v>
      </c>
      <c r="C9" s="83"/>
      <c r="D9" s="83"/>
      <c r="E9" s="83"/>
      <c r="F9" s="113"/>
      <c r="G9" s="114"/>
      <c r="H9" s="114"/>
      <c r="I9" s="36"/>
      <c r="J9" s="38"/>
      <c r="K9" s="38"/>
      <c r="L9" s="38"/>
      <c r="M9" s="38"/>
      <c r="N9" s="38"/>
      <c r="O9" s="38"/>
      <c r="P9" s="38"/>
      <c r="Q9" s="38"/>
      <c r="R9" s="38"/>
    </row>
    <row r="10" spans="1:18" x14ac:dyDescent="0.2">
      <c r="A10" s="33"/>
      <c r="B10" s="34"/>
      <c r="C10" s="34"/>
      <c r="D10" s="34"/>
      <c r="E10" s="34"/>
      <c r="F10" s="35"/>
      <c r="G10" s="36"/>
      <c r="H10" s="36"/>
      <c r="I10" s="36"/>
      <c r="J10" s="38"/>
      <c r="K10" s="38"/>
      <c r="L10" s="38"/>
      <c r="M10" s="38"/>
      <c r="N10" s="38"/>
      <c r="O10" s="38"/>
      <c r="P10" s="38"/>
      <c r="Q10" s="38"/>
      <c r="R10" s="38"/>
    </row>
    <row r="11" spans="1:18" ht="18" customHeight="1" x14ac:dyDescent="0.2">
      <c r="A11" s="93" t="s">
        <v>17</v>
      </c>
      <c r="B11" s="94"/>
      <c r="C11" s="94"/>
      <c r="D11" s="94"/>
      <c r="E11" s="94"/>
      <c r="F11" s="94"/>
      <c r="G11" s="94"/>
      <c r="H11" s="94"/>
      <c r="I11" s="94"/>
      <c r="J11" s="38"/>
      <c r="K11" s="38"/>
      <c r="L11" s="38"/>
      <c r="M11" s="38"/>
      <c r="N11" s="38"/>
      <c r="O11" s="38"/>
      <c r="P11" s="38"/>
      <c r="Q11" s="38"/>
      <c r="R11" s="38"/>
    </row>
    <row r="12" spans="1:18" ht="22.5" customHeight="1" x14ac:dyDescent="0.2">
      <c r="A12" s="84" t="s">
        <v>18</v>
      </c>
      <c r="B12" s="84"/>
      <c r="C12" s="84" t="s">
        <v>19</v>
      </c>
      <c r="D12" s="84"/>
      <c r="E12" s="37" t="s">
        <v>20</v>
      </c>
      <c r="F12" s="87" t="s">
        <v>21</v>
      </c>
      <c r="G12" s="88"/>
      <c r="H12" s="38"/>
      <c r="I12" s="38"/>
      <c r="J12" s="38"/>
      <c r="K12" s="38"/>
      <c r="L12" s="38"/>
      <c r="M12" s="38"/>
      <c r="N12" s="38"/>
      <c r="O12" s="38"/>
      <c r="P12" s="38"/>
      <c r="Q12" s="38"/>
      <c r="R12" s="38"/>
    </row>
    <row r="13" spans="1:18" x14ac:dyDescent="0.2">
      <c r="A13" s="89" t="s">
        <v>22</v>
      </c>
      <c r="B13" s="89"/>
      <c r="C13" s="90">
        <f>SUBTOTAL(109,Q20:Q173)</f>
        <v>175994.37226311938</v>
      </c>
      <c r="D13" s="90"/>
      <c r="E13" s="40" t="s">
        <v>23</v>
      </c>
      <c r="F13" s="111">
        <v>0.2848</v>
      </c>
      <c r="G13" s="112"/>
      <c r="H13" s="38"/>
      <c r="I13" s="38"/>
      <c r="J13" s="38"/>
      <c r="K13" s="38"/>
      <c r="L13" s="38"/>
      <c r="M13" s="38"/>
      <c r="N13" s="38"/>
      <c r="O13" s="38"/>
      <c r="P13" s="38"/>
      <c r="Q13" s="38"/>
      <c r="R13" s="38"/>
    </row>
    <row r="14" spans="1:18" x14ac:dyDescent="0.2">
      <c r="A14" s="89" t="s">
        <v>24</v>
      </c>
      <c r="B14" s="89"/>
      <c r="C14" s="90">
        <f>SUBTOTAL(109,L20:L173)</f>
        <v>111633.32753319167</v>
      </c>
      <c r="D14" s="90"/>
      <c r="E14" s="40"/>
      <c r="F14" s="91"/>
      <c r="G14" s="92"/>
      <c r="H14" s="38"/>
      <c r="I14" s="38"/>
      <c r="J14" s="38"/>
      <c r="K14" s="38"/>
      <c r="L14" s="38"/>
      <c r="M14" s="38"/>
      <c r="N14" s="38"/>
      <c r="O14" s="38"/>
      <c r="P14" s="38"/>
      <c r="Q14" s="38"/>
      <c r="R14" s="38"/>
    </row>
    <row r="15" spans="1:18" x14ac:dyDescent="0.2">
      <c r="A15" s="89" t="s">
        <v>25</v>
      </c>
      <c r="B15" s="89"/>
      <c r="C15" s="90">
        <f>SUBTOTAL(109,N20:N173)</f>
        <v>64361.044729927715</v>
      </c>
      <c r="D15" s="90"/>
      <c r="E15" s="40"/>
      <c r="F15" s="91"/>
      <c r="G15" s="92"/>
      <c r="H15" s="38"/>
      <c r="I15" s="38"/>
      <c r="J15" s="38"/>
      <c r="K15" s="38"/>
      <c r="L15" s="38"/>
      <c r="M15" s="38"/>
      <c r="N15" s="38"/>
      <c r="O15" s="38"/>
      <c r="P15" s="38"/>
      <c r="Q15" s="38"/>
      <c r="R15" s="38"/>
    </row>
    <row r="16" spans="1:18" x14ac:dyDescent="0.2">
      <c r="A16" s="38"/>
      <c r="B16" s="38"/>
      <c r="C16" s="38"/>
      <c r="D16" s="38"/>
      <c r="E16" s="38"/>
      <c r="F16" s="38"/>
      <c r="G16" s="38"/>
      <c r="H16" s="38"/>
      <c r="I16" s="38"/>
      <c r="J16" s="38"/>
      <c r="K16" s="38"/>
      <c r="L16" s="38"/>
      <c r="M16" s="38"/>
      <c r="N16" s="38"/>
      <c r="O16" s="38"/>
      <c r="P16" s="38"/>
      <c r="Q16" s="38"/>
      <c r="R16" s="38"/>
    </row>
    <row r="17" spans="1:18" ht="18" customHeight="1" x14ac:dyDescent="0.2">
      <c r="A17" s="75" t="s">
        <v>26</v>
      </c>
      <c r="B17" s="76"/>
      <c r="C17" s="76"/>
      <c r="D17" s="76"/>
      <c r="E17" s="76"/>
      <c r="F17" s="76"/>
      <c r="G17" s="76"/>
      <c r="H17" s="76"/>
      <c r="I17" s="76"/>
      <c r="J17" s="76"/>
      <c r="K17" s="76"/>
      <c r="L17" s="76"/>
      <c r="M17" s="76"/>
      <c r="N17" s="76"/>
      <c r="O17" s="76"/>
      <c r="P17" s="76"/>
      <c r="Q17" s="76"/>
      <c r="R17" s="76"/>
    </row>
    <row r="18" spans="1:18" ht="21.75" customHeight="1" x14ac:dyDescent="0.2">
      <c r="A18" s="77" t="s">
        <v>27</v>
      </c>
      <c r="B18" s="77" t="s">
        <v>28</v>
      </c>
      <c r="C18" s="77" t="s">
        <v>18</v>
      </c>
      <c r="D18" s="77" t="s">
        <v>29</v>
      </c>
      <c r="E18" s="77" t="s">
        <v>11</v>
      </c>
      <c r="F18" s="77" t="s">
        <v>30</v>
      </c>
      <c r="G18" s="77" t="s">
        <v>31</v>
      </c>
      <c r="H18" s="77" t="s">
        <v>32</v>
      </c>
      <c r="I18" s="77"/>
      <c r="J18" s="85" t="s">
        <v>33</v>
      </c>
      <c r="K18" s="77" t="s">
        <v>34</v>
      </c>
      <c r="L18" s="77"/>
      <c r="M18" s="77" t="s">
        <v>35</v>
      </c>
      <c r="N18" s="77"/>
      <c r="O18" s="73" t="s">
        <v>36</v>
      </c>
      <c r="P18" s="73" t="s">
        <v>37</v>
      </c>
      <c r="Q18" s="73" t="s">
        <v>38</v>
      </c>
      <c r="R18" s="73" t="s">
        <v>39</v>
      </c>
    </row>
    <row r="19" spans="1:18" ht="17.25" customHeight="1" x14ac:dyDescent="0.2">
      <c r="A19" s="77"/>
      <c r="B19" s="77"/>
      <c r="C19" s="77"/>
      <c r="D19" s="77"/>
      <c r="E19" s="77"/>
      <c r="F19" s="77"/>
      <c r="G19" s="77"/>
      <c r="H19" s="7" t="s">
        <v>24</v>
      </c>
      <c r="I19" s="7" t="s">
        <v>25</v>
      </c>
      <c r="J19" s="86"/>
      <c r="K19" s="7" t="s">
        <v>40</v>
      </c>
      <c r="L19" s="7" t="s">
        <v>22</v>
      </c>
      <c r="M19" s="7" t="s">
        <v>40</v>
      </c>
      <c r="N19" s="7" t="s">
        <v>22</v>
      </c>
      <c r="O19" s="86"/>
      <c r="P19" s="74"/>
      <c r="Q19" s="74"/>
      <c r="R19" s="74"/>
    </row>
    <row r="20" spans="1:18" x14ac:dyDescent="0.2">
      <c r="A20" s="8" t="s">
        <v>41</v>
      </c>
      <c r="B20" s="9"/>
      <c r="C20" s="9"/>
      <c r="D20" s="9"/>
      <c r="E20" s="9" t="s">
        <v>42</v>
      </c>
      <c r="F20" s="14"/>
      <c r="G20" s="14"/>
      <c r="H20" s="18"/>
      <c r="I20" s="18"/>
      <c r="J20" s="41" t="s">
        <v>43</v>
      </c>
      <c r="K20" s="18"/>
      <c r="L20" s="18">
        <f>SUBTOTAL(109,L21:L24)</f>
        <v>2920.684448</v>
      </c>
      <c r="M20" s="18"/>
      <c r="N20" s="18">
        <f>SUBTOTAL(109,N21:N24)</f>
        <v>17447.545456</v>
      </c>
      <c r="O20" s="18"/>
      <c r="P20" s="18"/>
      <c r="Q20" s="18">
        <f>SUBTOTAL(109,Q21:Q24)</f>
        <v>20368.229904</v>
      </c>
      <c r="R20" s="41">
        <f>Q20/SUBTOTAL(109, Q20:Q173)</f>
        <v>0.11573227962964971</v>
      </c>
    </row>
    <row r="21" spans="1:18" ht="25.5" x14ac:dyDescent="0.2">
      <c r="A21" s="1" t="s">
        <v>44</v>
      </c>
      <c r="B21" s="3" t="s">
        <v>45</v>
      </c>
      <c r="C21" s="49" t="s">
        <v>46</v>
      </c>
      <c r="D21" s="49" t="s">
        <v>47</v>
      </c>
      <c r="E21" s="12" t="s">
        <v>48</v>
      </c>
      <c r="F21" s="16" t="s">
        <v>49</v>
      </c>
      <c r="G21" s="16">
        <v>2</v>
      </c>
      <c r="H21" s="20">
        <f>IF(
                        C21="INSUMO",
                                        IFERROR(
                                            IF(
                                                INDEX(
                                                    Insumos!C:C,
                                                    MATCH(
                                                        D21&amp;B21,
                                                        Insumos!I:I,
                                                        0)
                                                )="Material",
                                                INDEX(
                                                    Insumos!F:F,
                                                    MATCH(
                                                        D21&amp;B21,
                                                        Insumos!I:I,
                                                        0)
                                                ),
                                                0
                                            ),
                                            "Não encontrado"),
                                        IFERROR(
                                            INDEX(
                                                Composições!I:I,
                                                MATCH(
                                                    D21&amp;B21,
                                                    Composições!AG:AG,
                                                    0)
                                            ),
                                            "Não encontrado")
                                    )</f>
        <v>99.51</v>
      </c>
      <c r="I21" s="20">
        <f>IF(
                        C21="INSUMO",
                                        IFERROR(
                                            IF(
                                                INDEX(
                                                    Insumos!C:C,
                                                    MATCH(
                                                        D21&amp;B21,
                                                        Insumos!I:I,
                                                        0)
                                                )&lt;&gt;"Material",
                                                INDEX(
                                                    Insumos!F:F,
                                                    MATCH(
                                                        D21&amp;B21,
                                                        Insumos!I:I,
                                                        0)
                                                ),
                                                0
                                            ),
                                            "Não encontrado"),
                                        IFERROR(
                                            INDEX(
                                                Composições!K:K,
                                                MATCH(
                                                    D21&amp;B21,
                                                    Composições!AG:AG,
                                                    0)
                                            ),
                                            "Não encontrado")
                                    )</f>
        <v>4476.5600000000004</v>
      </c>
      <c r="J21" s="44">
        <v>0.2848</v>
      </c>
      <c r="K21" s="20">
        <f>H21*(1+J21)</f>
        <v>127.850448</v>
      </c>
      <c r="L21" s="20">
        <f>G21*K21</f>
        <v>255.700896</v>
      </c>
      <c r="M21" s="20">
        <f>I21*(1+J21)</f>
        <v>5751.4842880000006</v>
      </c>
      <c r="N21" s="20">
        <f>G21*M21</f>
        <v>11502.968576000001</v>
      </c>
      <c r="O21" s="20">
        <f>H21 + I21</f>
        <v>4576.0700000000006</v>
      </c>
      <c r="P21" s="20">
        <f>O21*(1+J21)</f>
        <v>5879.3347360000007</v>
      </c>
      <c r="Q21" s="20">
        <f>G21*P21</f>
        <v>11758.669472000001</v>
      </c>
      <c r="R21" s="44">
        <f>Q21/SUBTOTAL(109, Q20:Q173)</f>
        <v>6.6812758389911867E-2</v>
      </c>
    </row>
    <row r="22" spans="1:18" ht="25.5" x14ac:dyDescent="0.2">
      <c r="A22" s="2" t="s">
        <v>50</v>
      </c>
      <c r="B22" s="4" t="s">
        <v>45</v>
      </c>
      <c r="C22" s="50" t="s">
        <v>46</v>
      </c>
      <c r="D22" s="50" t="s">
        <v>51</v>
      </c>
      <c r="E22" s="13" t="s">
        <v>52</v>
      </c>
      <c r="F22" s="17" t="s">
        <v>49</v>
      </c>
      <c r="G22" s="17">
        <v>2</v>
      </c>
      <c r="H22" s="21">
        <f>IF(
                        C22="INSUMO",
                                        IFERROR(
                                            IF(
                                                INDEX(
                                                    Insumos!C:C,
                                                    MATCH(
                                                        D22&amp;B22,
                                                        Insumos!I:I,
                                                        0)
                                                )="Material",
                                                INDEX(
                                                    Insumos!F:F,
                                                    MATCH(
                                                        D22&amp;B22,
                                                        Insumos!I:I,
                                                        0)
                                                ),
                                                0
                                            ),
                                            "Não encontrado"),
                                        IFERROR(
                                            INDEX(
                                                Composições!I:I,
                                                MATCH(
                                                    D22&amp;B22,
                                                    Composições!AG:AG,
                                                    0)
                                            ),
                                            "Não encontrado")
                                    )</f>
        <v>249.42</v>
      </c>
      <c r="I22" s="21">
        <f>IF(
                        C22="INSUMO",
                                        IFERROR(
                                            IF(
                                                INDEX(
                                                    Insumos!C:C,
                                                    MATCH(
                                                        D22&amp;B22,
                                                        Insumos!I:I,
                                                        0)
                                                )&lt;&gt;"Material",
                                                INDEX(
                                                    Insumos!F:F,
                                                    MATCH(
                                                        D22&amp;B22,
                                                        Insumos!I:I,
                                                        0)
                                                ),
                                                0
                                            ),
                                            "Não encontrado"),
                                        IFERROR(
                                            INDEX(
                                                Composições!K:K,
                                                MATCH(
                                                    D22&amp;B22,
                                                    Composições!AG:AG,
                                                    0)
                                            ),
                                            "Não encontrado")
                                    )</f>
        <v>2177.69</v>
      </c>
      <c r="J22" s="45">
        <v>0.2848</v>
      </c>
      <c r="K22" s="21">
        <f>H22*(1+J22)</f>
        <v>320.45481599999999</v>
      </c>
      <c r="L22" s="21">
        <f>G22*K22</f>
        <v>640.90963199999999</v>
      </c>
      <c r="M22" s="21">
        <f>I22*(1+J22)</f>
        <v>2797.8961119999999</v>
      </c>
      <c r="N22" s="21">
        <f>G22*M22</f>
        <v>5595.7922239999998</v>
      </c>
      <c r="O22" s="21">
        <f>H22 + I22</f>
        <v>2427.11</v>
      </c>
      <c r="P22" s="21">
        <f>O22*(1+J22)</f>
        <v>3118.3509279999998</v>
      </c>
      <c r="Q22" s="21">
        <f>G22*P22</f>
        <v>6236.7018559999997</v>
      </c>
      <c r="R22" s="45">
        <f>Q22/SUBTOTAL(109, Q20:Q173)</f>
        <v>3.5436939123688879E-2</v>
      </c>
    </row>
    <row r="23" spans="1:18" ht="25.5" x14ac:dyDescent="0.2">
      <c r="A23" s="1" t="s">
        <v>53</v>
      </c>
      <c r="B23" s="3" t="s">
        <v>45</v>
      </c>
      <c r="C23" s="49" t="s">
        <v>46</v>
      </c>
      <c r="D23" s="49" t="s">
        <v>54</v>
      </c>
      <c r="E23" s="12" t="s">
        <v>55</v>
      </c>
      <c r="F23" s="16" t="s">
        <v>56</v>
      </c>
      <c r="G23" s="16">
        <v>1</v>
      </c>
      <c r="H23" s="20">
        <f>IF(
                        C23="INSUMO",
                                        IFERROR(
                                            IF(
                                                INDEX(
                                                    Insumos!C:C,
                                                    MATCH(
                                                        D23&amp;B23,
                                                        Insumos!I:I,
                                                        0)
                                                )="Material",
                                                INDEX(
                                                    Insumos!F:F,
                                                    MATCH(
                                                        D23&amp;B23,
                                                        Insumos!I:I,
                                                        0)
                                                ),
                                                0
                                            ),
                                            "Não encontrado"),
                                        IFERROR(
                                            INDEX(
                                                Composições!I:I,
                                                MATCH(
                                                    D23&amp;B23,
                                                    Composições!AG:AG,
                                                    0)
                                            ),
                                            "Não encontrado")
                                    )</f>
        <v>0</v>
      </c>
      <c r="I23" s="20">
        <f>IF(
                        C23="INSUMO",
                                        IFERROR(
                                            IF(
                                                INDEX(
                                                    Insumos!C:C,
                                                    MATCH(
                                                        D23&amp;B23,
                                                        Insumos!I:I,
                                                        0)
                                                )&lt;&gt;"Material",
                                                INDEX(
                                                    Insumos!F:F,
                                                    MATCH(
                                                        D23&amp;B23,
                                                        Insumos!I:I,
                                                        0)
                                                ),
                                                0
                                            ),
                                            "Não encontrado"),
                                        IFERROR(
                                            INDEX(
                                                Composições!K:K,
                                                MATCH(
                                                    D23&amp;B23,
                                                    Composições!AG:AG,
                                                    0)
                                            ),
                                            "Não encontrado")
                                    )</f>
        <v>271.47000000000003</v>
      </c>
      <c r="J23" s="44">
        <v>0.2848</v>
      </c>
      <c r="K23" s="20">
        <f>H23*(1+J23)</f>
        <v>0</v>
      </c>
      <c r="L23" s="20">
        <f>G23*K23</f>
        <v>0</v>
      </c>
      <c r="M23" s="20">
        <f>I23*(1+J23)</f>
        <v>348.78465600000004</v>
      </c>
      <c r="N23" s="20">
        <f>G23*M23</f>
        <v>348.78465600000004</v>
      </c>
      <c r="O23" s="20">
        <f>H23 + I23</f>
        <v>271.47000000000003</v>
      </c>
      <c r="P23" s="20">
        <f>O23*(1+J23)</f>
        <v>348.78465600000004</v>
      </c>
      <c r="Q23" s="20">
        <f>G23*P23</f>
        <v>348.78465600000004</v>
      </c>
      <c r="R23" s="44">
        <f>Q23/SUBTOTAL(109, Q20:Q173)</f>
        <v>1.9817943694162648E-3</v>
      </c>
    </row>
    <row r="24" spans="1:18" ht="25.5" x14ac:dyDescent="0.2">
      <c r="A24" s="2" t="s">
        <v>57</v>
      </c>
      <c r="B24" s="4" t="s">
        <v>45</v>
      </c>
      <c r="C24" s="50" t="s">
        <v>58</v>
      </c>
      <c r="D24" s="50" t="s">
        <v>59</v>
      </c>
      <c r="E24" s="13" t="s">
        <v>60</v>
      </c>
      <c r="F24" s="17" t="s">
        <v>56</v>
      </c>
      <c r="G24" s="17">
        <v>1</v>
      </c>
      <c r="H24" s="21">
        <f>IF(
                        C24="INSUMO",
                                        IFERROR(
                                            IF(
                                                INDEX(
                                                    Insumos!C:C,
                                                    MATCH(
                                                        D24&amp;B24,
                                                        Insumos!I:I,
                                                        0)
                                                )="Material",
                                                INDEX(
                                                    Insumos!F:F,
                                                    MATCH(
                                                        D24&amp;B24,
                                                        Insumos!I:I,
                                                        0)
                                                ),
                                                0
                                            ),
                                            "Não encontrado"),
                                        IFERROR(
                                            INDEX(
                                                Composições!I:I,
                                                MATCH(
                                                    D24&amp;B24,
                                                    Composições!AG:AG,
                                                    0)
                                            ),
                                            "Não encontrado")
                                    )</f>
        <v>1575.4</v>
      </c>
      <c r="I24" s="21">
        <f>IF(
                        C24="INSUMO",
                                        IFERROR(
                                            IF(
                                                INDEX(
                                                    Insumos!C:C,
                                                    MATCH(
                                                        D24&amp;B24,
                                                        Insumos!I:I,
                                                        0)
                                                )&lt;&gt;"Material",
                                                INDEX(
                                                    Insumos!F:F,
                                                    MATCH(
                                                        D24&amp;B24,
                                                        Insumos!I:I,
                                                        0)
                                                ),
                                                0
                                            ),
                                            "Não encontrado"),
                                        IFERROR(
                                            INDEX(
                                                Composições!K:K,
                                                MATCH(
                                                    D24&amp;B24,
                                                    Composições!AG:AG,
                                                    0)
                                            ),
                                            "Não encontrado")
                                    )</f>
        <v>0</v>
      </c>
      <c r="J24" s="45">
        <v>0.2848</v>
      </c>
      <c r="K24" s="21">
        <f>H24*(1+J24)</f>
        <v>2024.07392</v>
      </c>
      <c r="L24" s="21">
        <f>G24*K24</f>
        <v>2024.07392</v>
      </c>
      <c r="M24" s="21">
        <f>I24*(1+J24)</f>
        <v>0</v>
      </c>
      <c r="N24" s="21">
        <f>G24*M24</f>
        <v>0</v>
      </c>
      <c r="O24" s="21">
        <f>H24 + I24</f>
        <v>1575.4</v>
      </c>
      <c r="P24" s="21">
        <f>O24*(1+J24)</f>
        <v>2024.07392</v>
      </c>
      <c r="Q24" s="21">
        <f>G24*P24</f>
        <v>2024.07392</v>
      </c>
      <c r="R24" s="45">
        <f>Q24/SUBTOTAL(109, Q20:Q173)</f>
        <v>1.1500787746632716E-2</v>
      </c>
    </row>
    <row r="25" spans="1:18" x14ac:dyDescent="0.2">
      <c r="A25" s="8" t="s">
        <v>61</v>
      </c>
      <c r="B25" s="9"/>
      <c r="C25" s="9"/>
      <c r="D25" s="9"/>
      <c r="E25" s="9" t="s">
        <v>62</v>
      </c>
      <c r="F25" s="14"/>
      <c r="G25" s="14"/>
      <c r="H25" s="18"/>
      <c r="I25" s="18"/>
      <c r="J25" s="41" t="s">
        <v>43</v>
      </c>
      <c r="K25" s="18"/>
      <c r="L25" s="18">
        <f>SUBTOTAL(109,L26:L30)</f>
        <v>442.50886631599997</v>
      </c>
      <c r="M25" s="18"/>
      <c r="N25" s="18">
        <f>SUBTOTAL(109,N26:N30)</f>
        <v>1983.392609103689</v>
      </c>
      <c r="O25" s="18"/>
      <c r="P25" s="18"/>
      <c r="Q25" s="18">
        <f>SUBTOTAL(109,Q26:Q30)</f>
        <v>2425.9014754196887</v>
      </c>
      <c r="R25" s="41">
        <f>Q25/SUBTOTAL(109, Q20:Q173)</f>
        <v>1.3783971863559697E-2</v>
      </c>
    </row>
    <row r="26" spans="1:18" x14ac:dyDescent="0.2">
      <c r="A26" s="1" t="s">
        <v>63</v>
      </c>
      <c r="B26" s="3" t="s">
        <v>45</v>
      </c>
      <c r="C26" s="49" t="s">
        <v>46</v>
      </c>
      <c r="D26" s="49" t="s">
        <v>64</v>
      </c>
      <c r="E26" s="12" t="s">
        <v>65</v>
      </c>
      <c r="F26" s="16" t="s">
        <v>66</v>
      </c>
      <c r="G26" s="16">
        <v>15</v>
      </c>
      <c r="H26" s="20">
        <f>IF(
                        C26="INSUMO",
                                        IFERROR(
                                            IF(
                                                INDEX(
                                                    Insumos!C:C,
                                                    MATCH(
                                                        D26&amp;B26,
                                                        Insumos!I:I,
                                                        0)
                                                )="Material",
                                                INDEX(
                                                    Insumos!F:F,
                                                    MATCH(
                                                        D26&amp;B26,
                                                        Insumos!I:I,
                                                        0)
                                                ),
                                                0
                                            ),
                                            "Não encontrado"),
                                        IFERROR(
                                            INDEX(
                                                Composições!I:I,
                                                MATCH(
                                                    D26&amp;B26,
                                                    Composições!AG:AG,
                                                    0)
                                            ),
                                            "Não encontrado")
                                    )</f>
        <v>6.2174990000000001</v>
      </c>
      <c r="I26" s="20">
        <f>IF(
                        C26="INSUMO",
                                        IFERROR(
                                            IF(
                                                INDEX(
                                                    Insumos!C:C,
                                                    MATCH(
                                                        D26&amp;B26,
                                                        Insumos!I:I,
                                                        0)
                                                )&lt;&gt;"Material",
                                                INDEX(
                                                    Insumos!F:F,
                                                    MATCH(
                                                        D26&amp;B26,
                                                        Insumos!I:I,
                                                        0)
                                                ),
                                                0
                                            ),
                                            "Não encontrado"),
                                        IFERROR(
                                            INDEX(
                                                Composições!K:K,
                                                MATCH(
                                                    D26&amp;B26,
                                                    Composições!AG:AG,
                                                    0)
                                            ),
                                            "Não encontrado")
                                    )</f>
        <v>5.9649796899199998</v>
      </c>
      <c r="J26" s="44">
        <v>0.2848</v>
      </c>
      <c r="K26" s="20">
        <f>H26*(1+J26)</f>
        <v>7.9882427152000002</v>
      </c>
      <c r="L26" s="20">
        <f>G26*K26</f>
        <v>119.823640728</v>
      </c>
      <c r="M26" s="20">
        <f>I26*(1+J26)</f>
        <v>7.6638059056092152</v>
      </c>
      <c r="N26" s="20">
        <f>G26*M26</f>
        <v>114.95708858413823</v>
      </c>
      <c r="O26" s="20">
        <f>H26 + I26</f>
        <v>12.18247868992</v>
      </c>
      <c r="P26" s="20">
        <f>O26*(1+J26)</f>
        <v>15.652048620809214</v>
      </c>
      <c r="Q26" s="20">
        <f>G26*P26</f>
        <v>234.78072931213822</v>
      </c>
      <c r="R26" s="44">
        <f>Q26/SUBTOTAL(109, Q20:Q173)</f>
        <v>1.3340240730034857E-3</v>
      </c>
    </row>
    <row r="27" spans="1:18" x14ac:dyDescent="0.2">
      <c r="A27" s="2" t="s">
        <v>67</v>
      </c>
      <c r="B27" s="4" t="s">
        <v>45</v>
      </c>
      <c r="C27" s="50" t="s">
        <v>46</v>
      </c>
      <c r="D27" s="50" t="s">
        <v>68</v>
      </c>
      <c r="E27" s="13" t="s">
        <v>69</v>
      </c>
      <c r="F27" s="17" t="s">
        <v>70</v>
      </c>
      <c r="G27" s="17">
        <v>60</v>
      </c>
      <c r="H27" s="21">
        <f>IF(
                        C27="INSUMO",
                                        IFERROR(
                                            IF(
                                                INDEX(
                                                    Insumos!C:C,
                                                    MATCH(
                                                        D27&amp;B27,
                                                        Insumos!I:I,
                                                        0)
                                                )="Material",
                                                INDEX(
                                                    Insumos!F:F,
                                                    MATCH(
                                                        D27&amp;B27,
                                                        Insumos!I:I,
                                                        0)
                                                ),
                                                0
                                            ),
                                            "Não encontrado"),
                                        IFERROR(
                                            INDEX(
                                                Composições!I:I,
                                                MATCH(
                                                    D27&amp;B27,
                                                    Composições!AG:AG,
                                                    0)
                                            ),
                                            "Não encontrado")
                                    )</f>
        <v>2.58</v>
      </c>
      <c r="I27" s="21">
        <f>IF(
                        C27="INSUMO",
                                        IFERROR(
                                            IF(
                                                INDEX(
                                                    Insumos!C:C,
                                                    MATCH(
                                                        D27&amp;B27,
                                                        Insumos!I:I,
                                                        0)
                                                )&lt;&gt;"Material",
                                                INDEX(
                                                    Insumos!F:F,
                                                    MATCH(
                                                        D27&amp;B27,
                                                        Insumos!I:I,
                                                        0)
                                                ),
                                                0
                                            ),
                                            "Não encontrado"),
                                        IFERROR(
                                            INDEX(
                                                Composições!K:K,
                                                MATCH(
                                                    D27&amp;B27,
                                                    Composições!AG:AG,
                                                    0)
                                            ),
                                            "Não encontrado")
                                    )</f>
        <v>1.8044604000000004</v>
      </c>
      <c r="J27" s="45">
        <v>0.2848</v>
      </c>
      <c r="K27" s="21">
        <f>H27*(1+J27)</f>
        <v>3.314784</v>
      </c>
      <c r="L27" s="21">
        <f>G27*K27</f>
        <v>198.88703999999998</v>
      </c>
      <c r="M27" s="21">
        <f>I27*(1+J27)</f>
        <v>2.3183707219200005</v>
      </c>
      <c r="N27" s="21">
        <f>G27*M27</f>
        <v>139.10224331520004</v>
      </c>
      <c r="O27" s="21">
        <f>H27 + I27</f>
        <v>4.3844604</v>
      </c>
      <c r="P27" s="21">
        <f>O27*(1+J27)</f>
        <v>5.6331547219199996</v>
      </c>
      <c r="Q27" s="21">
        <f>G27*P27</f>
        <v>337.9892833152</v>
      </c>
      <c r="R27" s="45">
        <f>Q27/SUBTOTAL(109, Q20:Q173)</f>
        <v>1.9204550632442442E-3</v>
      </c>
    </row>
    <row r="28" spans="1:18" x14ac:dyDescent="0.2">
      <c r="A28" s="1" t="s">
        <v>71</v>
      </c>
      <c r="B28" s="3" t="s">
        <v>45</v>
      </c>
      <c r="C28" s="49" t="s">
        <v>58</v>
      </c>
      <c r="D28" s="49" t="s">
        <v>72</v>
      </c>
      <c r="E28" s="12" t="s">
        <v>73</v>
      </c>
      <c r="F28" s="16" t="s">
        <v>56</v>
      </c>
      <c r="G28" s="16">
        <v>2</v>
      </c>
      <c r="H28" s="20">
        <f>IF(
                        C28="INSUMO",
                                        IFERROR(
                                            IF(
                                                INDEX(
                                                    Insumos!C:C,
                                                    MATCH(
                                                        D28&amp;B28,
                                                        Insumos!I:I,
                                                        0)
                                                )="Material",
                                                INDEX(
                                                    Insumos!F:F,
                                                    MATCH(
                                                        D28&amp;B28,
                                                        Insumos!I:I,
                                                        0)
                                                ),
                                                0
                                            ),
                                            "Não encontrado"),
                                        IFERROR(
                                            INDEX(
                                                Composições!I:I,
                                                MATCH(
                                                    D28&amp;B28,
                                                    Composições!AG:AG,
                                                    0)
                                            ),
                                            "Não encontrado")
                                    )</f>
        <v>0</v>
      </c>
      <c r="I28" s="20">
        <f>IF(
                        C28="INSUMO",
                                        IFERROR(
                                            IF(
                                                INDEX(
                                                    Insumos!C:C,
                                                    MATCH(
                                                        D28&amp;B28,
                                                        Insumos!I:I,
                                                        0)
                                                )&lt;&gt;"Material",
                                                INDEX(
                                                    Insumos!F:F,
                                                    MATCH(
                                                        D28&amp;B28,
                                                        Insumos!I:I,
                                                        0)
                                                ),
                                                0
                                            ),
                                            "Não encontrado"),
                                        IFERROR(
                                            INDEX(
                                                Composições!K:K,
                                                MATCH(
                                                    D28&amp;B28,
                                                    Composições!AG:AG,
                                                    0)
                                            ),
                                            "Não encontrado")
                                    )</f>
        <v>462.5</v>
      </c>
      <c r="J28" s="44">
        <v>0.2848</v>
      </c>
      <c r="K28" s="20">
        <f>H28*(1+J28)</f>
        <v>0</v>
      </c>
      <c r="L28" s="20">
        <f>G28*K28</f>
        <v>0</v>
      </c>
      <c r="M28" s="20">
        <f>I28*(1+J28)</f>
        <v>594.22</v>
      </c>
      <c r="N28" s="20">
        <f>G28*M28</f>
        <v>1188.44</v>
      </c>
      <c r="O28" s="20">
        <f>H28 + I28</f>
        <v>462.5</v>
      </c>
      <c r="P28" s="20">
        <f>O28*(1+J28)</f>
        <v>594.22</v>
      </c>
      <c r="Q28" s="20">
        <f>G28*P28</f>
        <v>1188.44</v>
      </c>
      <c r="R28" s="44">
        <f>Q28/SUBTOTAL(109, Q20:Q173)</f>
        <v>6.7527159233434445E-3</v>
      </c>
    </row>
    <row r="29" spans="1:18" x14ac:dyDescent="0.2">
      <c r="A29" s="2" t="s">
        <v>74</v>
      </c>
      <c r="B29" s="4" t="s">
        <v>45</v>
      </c>
      <c r="C29" s="50" t="s">
        <v>46</v>
      </c>
      <c r="D29" s="50" t="s">
        <v>75</v>
      </c>
      <c r="E29" s="13" t="s">
        <v>76</v>
      </c>
      <c r="F29" s="17" t="s">
        <v>49</v>
      </c>
      <c r="G29" s="17">
        <v>2</v>
      </c>
      <c r="H29" s="21">
        <f>IF(
                        C29="INSUMO",
                                        IFERROR(
                                            IF(
                                                INDEX(
                                                    Insumos!C:C,
                                                    MATCH(
                                                        D29&amp;B29,
                                                        Insumos!I:I,
                                                        0)
                                                )="Material",
                                                INDEX(
                                                    Insumos!F:F,
                                                    MATCH(
                                                        D29&amp;B29,
                                                        Insumos!I:I,
                                                        0)
                                                ),
                                                0
                                            ),
                                            "Não encontrado"),
                                        IFERROR(
                                            INDEX(
                                                Composições!I:I,
                                                MATCH(
                                                    D29&amp;B29,
                                                    Composições!AG:AG,
                                                    0)
                                            ),
                                            "Não encontrado")
                                    )</f>
        <v>28.91</v>
      </c>
      <c r="I29" s="21">
        <f>IF(
                        C29="INSUMO",
                                        IFERROR(
                                            IF(
                                                INDEX(
                                                    Insumos!C:C,
                                                    MATCH(
                                                        D29&amp;B29,
                                                        Insumos!I:I,
                                                        0)
                                                )&lt;&gt;"Material",
                                                INDEX(
                                                    Insumos!F:F,
                                                    MATCH(
                                                        D29&amp;B29,
                                                        Insumos!I:I,
                                                        0)
                                                ),
                                                0
                                            ),
                                            "Não encontrado"),
                                        IFERROR(
                                            INDEX(
                                                Composições!K:K,
                                                MATCH(
                                                    D29&amp;B29,
                                                    Composições!AG:AG,
                                                    0)
                                            ),
                                            "Não encontrado")
                                    )</f>
        <v>126.31222800000002</v>
      </c>
      <c r="J29" s="45">
        <v>0.2848</v>
      </c>
      <c r="K29" s="21">
        <f>H29*(1+J29)</f>
        <v>37.143568000000002</v>
      </c>
      <c r="L29" s="21">
        <f>G29*K29</f>
        <v>74.287136000000004</v>
      </c>
      <c r="M29" s="21">
        <f>I29*(1+J29)</f>
        <v>162.28595053440003</v>
      </c>
      <c r="N29" s="21">
        <f>G29*M29</f>
        <v>324.57190106880006</v>
      </c>
      <c r="O29" s="21">
        <f>H29 + I29</f>
        <v>155.22222800000003</v>
      </c>
      <c r="P29" s="21">
        <f>O29*(1+J29)</f>
        <v>199.42951853440002</v>
      </c>
      <c r="Q29" s="21">
        <f>G29*P29</f>
        <v>398.85903706880003</v>
      </c>
      <c r="R29" s="45">
        <f>Q29/SUBTOTAL(109, Q20:Q173)</f>
        <v>2.2663169960485331E-3</v>
      </c>
    </row>
    <row r="30" spans="1:18" x14ac:dyDescent="0.2">
      <c r="A30" s="1" t="s">
        <v>77</v>
      </c>
      <c r="B30" s="3" t="s">
        <v>45</v>
      </c>
      <c r="C30" s="49" t="s">
        <v>46</v>
      </c>
      <c r="D30" s="49" t="s">
        <v>78</v>
      </c>
      <c r="E30" s="12" t="s">
        <v>79</v>
      </c>
      <c r="F30" s="16" t="s">
        <v>80</v>
      </c>
      <c r="G30" s="16">
        <v>7.25</v>
      </c>
      <c r="H30" s="20">
        <f>IF(
                        C30="INSUMO",
                                        IFERROR(
                                            IF(
                                                INDEX(
                                                    Insumos!C:C,
                                                    MATCH(
                                                        D30&amp;B30,
                                                        Insumos!I:I,
                                                        0)
                                                )="Material",
                                                INDEX(
                                                    Insumos!F:F,
                                                    MATCH(
                                                        D30&amp;B30,
                                                        Insumos!I:I,
                                                        0)
                                                ),
                                                0
                                            ),
                                            "Não encontrado"),
                                        IFERROR(
                                            INDEX(
                                                Composições!I:I,
                                                MATCH(
                                                    D30&amp;B30,
                                                    Composições!AG:AG,
                                                    0)
                                            ),
                                            "Não encontrado")
                                    )</f>
        <v>5.3153099999999993</v>
      </c>
      <c r="I30" s="20">
        <f>IF(
                        C30="INSUMO",
                                        IFERROR(
                                            IF(
                                                INDEX(
                                                    Insumos!C:C,
                                                    MATCH(
                                                        D30&amp;B30,
                                                        Insumos!I:I,
                                                        0)
                                                )&lt;&gt;"Material",
                                                INDEX(
                                                    Insumos!F:F,
                                                    MATCH(
                                                        D30&amp;B30,
                                                        Insumos!I:I,
                                                        0)
                                                ),
                                                0
                                            ),
                                            "Não encontrado"),
                                        IFERROR(
                                            INDEX(
                                                Composições!K:K,
                                                MATCH(
                                                    D30&amp;B30,
                                                    Composições!AG:AG,
                                                    0)
                                            ),
                                            "Não encontrado")
                                    )</f>
        <v>23.223405348000004</v>
      </c>
      <c r="J30" s="44">
        <v>0.2848</v>
      </c>
      <c r="K30" s="20">
        <f>H30*(1+J30)</f>
        <v>6.829110287999999</v>
      </c>
      <c r="L30" s="20">
        <f>G30*K30</f>
        <v>49.511049587999992</v>
      </c>
      <c r="M30" s="20">
        <f>I30*(1+J30)</f>
        <v>29.837431191110404</v>
      </c>
      <c r="N30" s="20">
        <f>G30*M30</f>
        <v>216.32137613555042</v>
      </c>
      <c r="O30" s="20">
        <f>H30 + I30</f>
        <v>28.538715348000004</v>
      </c>
      <c r="P30" s="20">
        <f>O30*(1+J30)</f>
        <v>36.6665414791104</v>
      </c>
      <c r="Q30" s="20">
        <f>G30*P30</f>
        <v>265.83242572355039</v>
      </c>
      <c r="R30" s="44">
        <f>Q30/SUBTOTAL(109, Q20:Q173)</f>
        <v>1.5104598079199892E-3</v>
      </c>
    </row>
    <row r="31" spans="1:18" x14ac:dyDescent="0.2">
      <c r="A31" s="8" t="s">
        <v>81</v>
      </c>
      <c r="B31" s="9"/>
      <c r="C31" s="9"/>
      <c r="D31" s="9"/>
      <c r="E31" s="9" t="s">
        <v>82</v>
      </c>
      <c r="F31" s="14"/>
      <c r="G31" s="14"/>
      <c r="H31" s="18"/>
      <c r="I31" s="18"/>
      <c r="J31" s="41" t="s">
        <v>43</v>
      </c>
      <c r="K31" s="18"/>
      <c r="L31" s="18">
        <f>SUBTOTAL(109,L32:L32)</f>
        <v>4516.9002343713601</v>
      </c>
      <c r="M31" s="18"/>
      <c r="N31" s="18">
        <f>SUBTOTAL(109,N32:N32)</f>
        <v>871.98446190239986</v>
      </c>
      <c r="O31" s="18"/>
      <c r="P31" s="18"/>
      <c r="Q31" s="18">
        <f>SUBTOTAL(109,Q32:Q32)</f>
        <v>5388.8846962737589</v>
      </c>
      <c r="R31" s="41">
        <f>Q31/SUBTOTAL(109, Q20:Q173)</f>
        <v>3.0619642133881061E-2</v>
      </c>
    </row>
    <row r="32" spans="1:18" ht="25.5" x14ac:dyDescent="0.2">
      <c r="A32" s="2" t="s">
        <v>83</v>
      </c>
      <c r="B32" s="4" t="s">
        <v>45</v>
      </c>
      <c r="C32" s="50" t="s">
        <v>46</v>
      </c>
      <c r="D32" s="50" t="s">
        <v>84</v>
      </c>
      <c r="E32" s="13" t="s">
        <v>85</v>
      </c>
      <c r="F32" s="17" t="s">
        <v>70</v>
      </c>
      <c r="G32" s="17">
        <v>31.95</v>
      </c>
      <c r="H32" s="21">
        <f>IF(
                        C32="INSUMO",
                                        IFERROR(
                                            IF(
                                                INDEX(
                                                    Insumos!C:C,
                                                    MATCH(
                                                        D32&amp;B32,
                                                        Insumos!I:I,
                                                        0)
                                                )="Material",
                                                INDEX(
                                                    Insumos!F:F,
                                                    MATCH(
                                                        D32&amp;B32,
                                                        Insumos!I:I,
                                                        0)
                                                ),
                                                0
                                            ),
                                            "Não encontrado"),
                                        IFERROR(
                                            INDEX(
                                                Composições!I:I,
                                                MATCH(
                                                    D32&amp;B32,
                                                    Composições!AG:AG,
                                                    0)
                                            ),
                                            "Não encontrado")
                                    )</f>
        <v>110.03582600000001</v>
      </c>
      <c r="I32" s="21">
        <f>IF(
                        C32="INSUMO",
                                        IFERROR(
                                            IF(
                                                INDEX(
                                                    Insumos!C:C,
                                                    MATCH(
                                                        D32&amp;B32,
                                                        Insumos!I:I,
                                                        0)
                                                )&lt;&gt;"Material",
                                                INDEX(
                                                    Insumos!F:F,
                                                    MATCH(
                                                        D32&amp;B32,
                                                        Insumos!I:I,
                                                        0)
                                                ),
                                                0
                                            ),
                                            "Não encontrado"),
                                        IFERROR(
                                            INDEX(
                                                Composições!K:K,
                                                MATCH(
                                                    D32&amp;B32,
                                                    Composições!AG:AG,
                                                    0)
                                            ),
                                            "Não encontrado")
                                    )</f>
        <v>21.242339999999999</v>
      </c>
      <c r="J32" s="45">
        <v>0.2848</v>
      </c>
      <c r="K32" s="21">
        <f>H32*(1+J32)</f>
        <v>141.3740292448</v>
      </c>
      <c r="L32" s="21">
        <f>G32*K32</f>
        <v>4516.9002343713601</v>
      </c>
      <c r="M32" s="21">
        <f>I32*(1+J32)</f>
        <v>27.292158431999997</v>
      </c>
      <c r="N32" s="21">
        <f>G32*M32</f>
        <v>871.98446190239986</v>
      </c>
      <c r="O32" s="21">
        <f>H32 + I32</f>
        <v>131.278166</v>
      </c>
      <c r="P32" s="21">
        <f>O32*(1+J32)</f>
        <v>168.66618767679998</v>
      </c>
      <c r="Q32" s="21">
        <f>G32*P32</f>
        <v>5388.8846962737589</v>
      </c>
      <c r="R32" s="45">
        <f>Q32/SUBTOTAL(109, Q20:Q173)</f>
        <v>3.0619642133881061E-2</v>
      </c>
    </row>
    <row r="33" spans="1:18" x14ac:dyDescent="0.2">
      <c r="A33" s="8" t="s">
        <v>86</v>
      </c>
      <c r="B33" s="9"/>
      <c r="C33" s="9"/>
      <c r="D33" s="9"/>
      <c r="E33" s="9" t="s">
        <v>87</v>
      </c>
      <c r="F33" s="14"/>
      <c r="G33" s="14"/>
      <c r="H33" s="18"/>
      <c r="I33" s="18"/>
      <c r="J33" s="41" t="s">
        <v>43</v>
      </c>
      <c r="K33" s="18"/>
      <c r="L33" s="18">
        <f>SUBTOTAL(109,L34:L48)</f>
        <v>24544.251796101482</v>
      </c>
      <c r="M33" s="18"/>
      <c r="N33" s="18">
        <f>SUBTOTAL(109,N34:N48)</f>
        <v>13619.152553756858</v>
      </c>
      <c r="O33" s="18"/>
      <c r="P33" s="18"/>
      <c r="Q33" s="18">
        <f>SUBTOTAL(109,Q34:Q48)</f>
        <v>38163.404349858349</v>
      </c>
      <c r="R33" s="41">
        <f>Q33/SUBTOTAL(109, Q20:Q173)</f>
        <v>0.21684445848531092</v>
      </c>
    </row>
    <row r="34" spans="1:18" x14ac:dyDescent="0.2">
      <c r="A34" s="10" t="s">
        <v>88</v>
      </c>
      <c r="B34" s="11" t="s">
        <v>89</v>
      </c>
      <c r="C34" s="11" t="s">
        <v>89</v>
      </c>
      <c r="D34" s="11" t="s">
        <v>89</v>
      </c>
      <c r="E34" s="11" t="s">
        <v>90</v>
      </c>
      <c r="F34" s="15" t="s">
        <v>89</v>
      </c>
      <c r="G34" s="15"/>
      <c r="H34" s="19"/>
      <c r="I34" s="19"/>
      <c r="J34" s="42" t="s">
        <v>43</v>
      </c>
      <c r="K34" s="19"/>
      <c r="L34" s="19">
        <f>SUBTOTAL(109,L35:L41)</f>
        <v>16403.413828722798</v>
      </c>
      <c r="M34" s="19"/>
      <c r="N34" s="19">
        <f>SUBTOTAL(109,N35:N41)</f>
        <v>13056.874498412748</v>
      </c>
      <c r="O34" s="19"/>
      <c r="P34" s="19"/>
      <c r="Q34" s="19">
        <f>SUBTOTAL(109,Q35:Q41)</f>
        <v>29460.288327135549</v>
      </c>
      <c r="R34" s="42">
        <f>Q34/SUBTOTAL(109, Q20:Q173)</f>
        <v>0.16739335439141834</v>
      </c>
    </row>
    <row r="35" spans="1:18" ht="25.5" x14ac:dyDescent="0.2">
      <c r="A35" s="2" t="s">
        <v>91</v>
      </c>
      <c r="B35" s="4" t="s">
        <v>45</v>
      </c>
      <c r="C35" s="50" t="s">
        <v>46</v>
      </c>
      <c r="D35" s="50" t="s">
        <v>92</v>
      </c>
      <c r="E35" s="13" t="s">
        <v>93</v>
      </c>
      <c r="F35" s="17" t="s">
        <v>70</v>
      </c>
      <c r="G35" s="17">
        <v>92.48</v>
      </c>
      <c r="H35" s="21">
        <f>IF(
                        C35="INSUMO",
                                        IFERROR(
                                            IF(
                                                INDEX(
                                                    Insumos!C:C,
                                                    MATCH(
                                                        D35&amp;B35,
                                                        Insumos!I:I,
                                                        0)
                                                )="Material",
                                                INDEX(
                                                    Insumos!F:F,
                                                    MATCH(
                                                        D35&amp;B35,
                                                        Insumos!I:I,
                                                        0)
                                                ),
                                                0
                                            ),
                                            "Não encontrado"),
                                        IFERROR(
                                            INDEX(
                                                Composições!I:I,
                                                MATCH(
                                                    D35&amp;B35,
                                                    Composições!AG:AG,
                                                    0)
                                            ),
                                            "Não encontrado")
                                    )</f>
        <v>1.4391050000000001</v>
      </c>
      <c r="I35" s="21">
        <f>IF(
                        C35="INSUMO",
                                        IFERROR(
                                            IF(
                                                INDEX(
                                                    Insumos!C:C,
                                                    MATCH(
                                                        D35&amp;B35,
                                                        Insumos!I:I,
                                                        0)
                                                )&lt;&gt;"Material",
                                                INDEX(
                                                    Insumos!F:F,
                                                    MATCH(
                                                        D35&amp;B35,
                                                        Insumos!I:I,
                                                        0)
                                                ),
                                                0
                                            ),
                                            "Não encontrado"),
                                        IFERROR(
                                            INDEX(
                                                Composições!K:K,
                                                MATCH(
                                                    D35&amp;B35,
                                                    Composições!AG:AG,
                                                    0)
                                            ),
                                            "Não encontrado")
                                    )</f>
        <v>7.0704427788000013</v>
      </c>
      <c r="J35" s="45">
        <v>0.2848</v>
      </c>
      <c r="K35" s="21">
        <f t="shared" ref="K35:K41" si="0">H35*(1+J35)</f>
        <v>1.8489621039999999</v>
      </c>
      <c r="L35" s="21">
        <f t="shared" ref="L35:L41" si="1">G35*K35</f>
        <v>170.99201537792001</v>
      </c>
      <c r="M35" s="21">
        <f t="shared" ref="M35:M41" si="2">I35*(1+J35)</f>
        <v>9.0841048822022419</v>
      </c>
      <c r="N35" s="21">
        <f t="shared" ref="N35:N41" si="3">G35*M35</f>
        <v>840.09801950606334</v>
      </c>
      <c r="O35" s="21">
        <f t="shared" ref="O35:O41" si="4">H35 + I35</f>
        <v>8.5095477788000018</v>
      </c>
      <c r="P35" s="21">
        <f t="shared" ref="P35:P41" si="5">O35*(1+J35)</f>
        <v>10.933066986202242</v>
      </c>
      <c r="Q35" s="21">
        <f t="shared" ref="Q35:Q41" si="6">G35*P35</f>
        <v>1011.0900348839833</v>
      </c>
      <c r="R35" s="45">
        <f>Q35/SUBTOTAL(109, Q20:Q173)</f>
        <v>5.7450134449319717E-3</v>
      </c>
    </row>
    <row r="36" spans="1:18" ht="25.5" x14ac:dyDescent="0.2">
      <c r="A36" s="1" t="s">
        <v>94</v>
      </c>
      <c r="B36" s="3" t="s">
        <v>45</v>
      </c>
      <c r="C36" s="49" t="s">
        <v>46</v>
      </c>
      <c r="D36" s="49" t="s">
        <v>95</v>
      </c>
      <c r="E36" s="12" t="s">
        <v>96</v>
      </c>
      <c r="F36" s="16" t="s">
        <v>70</v>
      </c>
      <c r="G36" s="16">
        <v>13.07</v>
      </c>
      <c r="H36" s="20">
        <f>IF(
                        C36="INSUMO",
                                        IFERROR(
                                            IF(
                                                INDEX(
                                                    Insumos!C:C,
                                                    MATCH(
                                                        D36&amp;B36,
                                                        Insumos!I:I,
                                                        0)
                                                )="Material",
                                                INDEX(
                                                    Insumos!F:F,
                                                    MATCH(
                                                        D36&amp;B36,
                                                        Insumos!I:I,
                                                        0)
                                                ),
                                                0
                                            ),
                                            "Não encontrado"),
                                        IFERROR(
                                            INDEX(
                                                Composições!I:I,
                                                MATCH(
                                                    D36&amp;B36,
                                                    Composições!AG:AG,
                                                    0)
                                            ),
                                            "Não encontrado")
                                    )</f>
        <v>169.7</v>
      </c>
      <c r="I36" s="20">
        <f>IF(
                        C36="INSUMO",
                                        IFERROR(
                                            IF(
                                                INDEX(
                                                    Insumos!C:C,
                                                    MATCH(
                                                        D36&amp;B36,
                                                        Insumos!I:I,
                                                        0)
                                                )&lt;&gt;"Material",
                                                INDEX(
                                                    Insumos!F:F,
                                                    MATCH(
                                                        D36&amp;B36,
                                                        Insumos!I:I,
                                                        0)
                                                ),
                                                0
                                            ),
                                            "Não encontrado"),
                                        IFERROR(
                                            INDEX(
                                                Composições!K:K,
                                                MATCH(
                                                    D36&amp;B36,
                                                    Composições!AG:AG,
                                                    0)
                                            ),
                                            "Não encontrado")
                                    )</f>
        <v>0</v>
      </c>
      <c r="J36" s="44">
        <v>0.2848</v>
      </c>
      <c r="K36" s="20">
        <f t="shared" si="0"/>
        <v>218.03055999999998</v>
      </c>
      <c r="L36" s="20">
        <f t="shared" si="1"/>
        <v>2849.6594191999998</v>
      </c>
      <c r="M36" s="20">
        <f t="shared" si="2"/>
        <v>0</v>
      </c>
      <c r="N36" s="20">
        <f t="shared" si="3"/>
        <v>0</v>
      </c>
      <c r="O36" s="20">
        <f t="shared" si="4"/>
        <v>169.7</v>
      </c>
      <c r="P36" s="20">
        <f t="shared" si="5"/>
        <v>218.03055999999998</v>
      </c>
      <c r="Q36" s="20">
        <f t="shared" si="6"/>
        <v>2849.6594191999998</v>
      </c>
      <c r="R36" s="44">
        <f>Q36/SUBTOTAL(109, Q20:Q173)</f>
        <v>1.6191764444260938E-2</v>
      </c>
    </row>
    <row r="37" spans="1:18" ht="51" x14ac:dyDescent="0.2">
      <c r="A37" s="2" t="s">
        <v>97</v>
      </c>
      <c r="B37" s="4" t="s">
        <v>98</v>
      </c>
      <c r="C37" s="50" t="s">
        <v>46</v>
      </c>
      <c r="D37" s="50" t="s">
        <v>99</v>
      </c>
      <c r="E37" s="13" t="s">
        <v>100</v>
      </c>
      <c r="F37" s="17" t="s">
        <v>70</v>
      </c>
      <c r="G37" s="17">
        <v>45.95</v>
      </c>
      <c r="H37" s="21">
        <f>IF(
                        C37="INSUMO",
                                        IFERROR(
                                            IF(
                                                INDEX(
                                                    Insumos!C:C,
                                                    MATCH(
                                                        D37&amp;B37,
                                                        Insumos!I:I,
                                                        0)
                                                )="Material",
                                                INDEX(
                                                    Insumos!F:F,
                                                    MATCH(
                                                        D37&amp;B37,
                                                        Insumos!I:I,
                                                        0)
                                                ),
                                                0
                                            ),
                                            "Não encontrado"),
                                        IFERROR(
                                            INDEX(
                                                Composições!I:I,
                                                MATCH(
                                                    D37&amp;B37,
                                                    Composições!AG:AG,
                                                    0)
                                            ),
                                            "Não encontrado")
                                    )</f>
        <v>93.456160999999994</v>
      </c>
      <c r="I37" s="21">
        <f>IF(
                        C37="INSUMO",
                                        IFERROR(
                                            IF(
                                                INDEX(
                                                    Insumos!C:C,
                                                    MATCH(
                                                        D37&amp;B37,
                                                        Insumos!I:I,
                                                        0)
                                                )&lt;&gt;"Material",
                                                INDEX(
                                                    Insumos!F:F,
                                                    MATCH(
                                                        D37&amp;B37,
                                                        Insumos!I:I,
                                                        0)
                                                ),
                                                0
                                            ),
                                            "Não encontrado"),
                                        IFERROR(
                                            INDEX(
                                                Composições!K:K,
                                                MATCH(
                                                    D37&amp;B37,
                                                    Composições!AG:AG,
                                                    0)
                                            ),
                                            "Não encontrado")
                                    )</f>
        <v>16.157890080000001</v>
      </c>
      <c r="J37" s="45">
        <v>0.2848</v>
      </c>
      <c r="K37" s="21">
        <f t="shared" si="0"/>
        <v>120.07247565279999</v>
      </c>
      <c r="L37" s="21">
        <f t="shared" si="1"/>
        <v>5517.3302562461604</v>
      </c>
      <c r="M37" s="21">
        <f t="shared" si="2"/>
        <v>20.759657174784</v>
      </c>
      <c r="N37" s="21">
        <f t="shared" si="3"/>
        <v>953.90624718132483</v>
      </c>
      <c r="O37" s="21">
        <f t="shared" si="4"/>
        <v>109.61405108</v>
      </c>
      <c r="P37" s="21">
        <f t="shared" si="5"/>
        <v>140.83213282758399</v>
      </c>
      <c r="Q37" s="21">
        <f t="shared" si="6"/>
        <v>6471.2365034274844</v>
      </c>
      <c r="R37" s="45">
        <f>Q37/SUBTOTAL(109, Q20:Q173)</f>
        <v>3.67695649594562E-2</v>
      </c>
    </row>
    <row r="38" spans="1:18" ht="25.5" x14ac:dyDescent="0.2">
      <c r="A38" s="1" t="s">
        <v>101</v>
      </c>
      <c r="B38" s="3" t="s">
        <v>98</v>
      </c>
      <c r="C38" s="49" t="s">
        <v>46</v>
      </c>
      <c r="D38" s="49" t="s">
        <v>102</v>
      </c>
      <c r="E38" s="12" t="s">
        <v>103</v>
      </c>
      <c r="F38" s="16" t="s">
        <v>70</v>
      </c>
      <c r="G38" s="16">
        <v>77.95</v>
      </c>
      <c r="H38" s="20">
        <f>IF(
                        C38="INSUMO",
                                        IFERROR(
                                            IF(
                                                INDEX(
                                                    Insumos!C:C,
                                                    MATCH(
                                                        D38&amp;B38,
                                                        Insumos!I:I,
                                                        0)
                                                )="Material",
                                                INDEX(
                                                    Insumos!F:F,
                                                    MATCH(
                                                        D38&amp;B38,
                                                        Insumos!I:I,
                                                        0)
                                                ),
                                                0
                                            ),
                                            "Não encontrado"),
                                        IFERROR(
                                            INDEX(
                                                Composições!I:I,
                                                MATCH(
                                                    D38&amp;B38,
                                                    Composições!AG:AG,
                                                    0)
                                            ),
                                            "Não encontrado")
                                    )</f>
        <v>8.2751420000000007</v>
      </c>
      <c r="I38" s="20">
        <f>IF(
                        C38="INSUMO",
                                        IFERROR(
                                            IF(
                                                INDEX(
                                                    Insumos!C:C,
                                                    MATCH(
                                                        D38&amp;B38,
                                                        Insumos!I:I,
                                                        0)
                                                )&lt;&gt;"Material",
                                                INDEX(
                                                    Insumos!F:F,
                                                    MATCH(
                                                        D38&amp;B38,
                                                        Insumos!I:I,
                                                        0)
                                                ),
                                                0
                                            ),
                                            "Não encontrado"),
                                        IFERROR(
                                            INDEX(
                                                Composições!K:K,
                                                MATCH(
                                                    D38&amp;B38,
                                                    Composições!AG:AG,
                                                    0)
                                            ),
                                            "Não encontrado")
                                    )</f>
        <v>12.400705173039999</v>
      </c>
      <c r="J38" s="44">
        <v>0.2848</v>
      </c>
      <c r="K38" s="20">
        <f t="shared" si="0"/>
        <v>10.631902441600001</v>
      </c>
      <c r="L38" s="20">
        <f t="shared" si="1"/>
        <v>828.75679532272011</v>
      </c>
      <c r="M38" s="20">
        <f t="shared" si="2"/>
        <v>15.932426006321789</v>
      </c>
      <c r="N38" s="20">
        <f t="shared" si="3"/>
        <v>1241.9326071927835</v>
      </c>
      <c r="O38" s="20">
        <f t="shared" si="4"/>
        <v>20.675847173039998</v>
      </c>
      <c r="P38" s="20">
        <f t="shared" si="5"/>
        <v>26.564328447921788</v>
      </c>
      <c r="Q38" s="20">
        <f t="shared" si="6"/>
        <v>2070.6894025155034</v>
      </c>
      <c r="R38" s="44">
        <f>Q38/SUBTOTAL(109, Q20:Q173)</f>
        <v>1.1765656912141095E-2</v>
      </c>
    </row>
    <row r="39" spans="1:18" x14ac:dyDescent="0.2">
      <c r="A39" s="2" t="s">
        <v>104</v>
      </c>
      <c r="B39" s="4" t="s">
        <v>45</v>
      </c>
      <c r="C39" s="50" t="s">
        <v>46</v>
      </c>
      <c r="D39" s="50" t="s">
        <v>105</v>
      </c>
      <c r="E39" s="13" t="s">
        <v>106</v>
      </c>
      <c r="F39" s="17" t="s">
        <v>70</v>
      </c>
      <c r="G39" s="17">
        <v>36.270000000000003</v>
      </c>
      <c r="H39" s="21">
        <f>IF(
                        C39="INSUMO",
                                        IFERROR(
                                            IF(
                                                INDEX(
                                                    Insumos!C:C,
                                                    MATCH(
                                                        D39&amp;B39,
                                                        Insumos!I:I,
                                                        0)
                                                )="Material",
                                                INDEX(
                                                    Insumos!F:F,
                                                    MATCH(
                                                        D39&amp;B39,
                                                        Insumos!I:I,
                                                        0)
                                                ),
                                                0
                                            ),
                                            "Não encontrado"),
                                        IFERROR(
                                            INDEX(
                                                Composições!I:I,
                                                MATCH(
                                                    D39&amp;B39,
                                                    Composições!AG:AG,
                                                    0)
                                            ),
                                            "Não encontrado")
                                    )</f>
        <v>120.824</v>
      </c>
      <c r="I39" s="21">
        <f>IF(
                        C39="INSUMO",
                                        IFERROR(
                                            IF(
                                                INDEX(
                                                    Insumos!C:C,
                                                    MATCH(
                                                        D39&amp;B39,
                                                        Insumos!I:I,
                                                        0)
                                                )&lt;&gt;"Material",
                                                INDEX(
                                                    Insumos!F:F,
                                                    MATCH(
                                                        D39&amp;B39,
                                                        Insumos!I:I,
                                                        0)
                                                ),
                                                0
                                            ),
                                            "Não encontrado"),
                                        IFERROR(
                                            INDEX(
                                                Composições!K:K,
                                                MATCH(
                                                    D39&amp;B39,
                                                    Composições!AG:AG,
                                                    0)
                                            ),
                                            "Não encontrado")
                                    )</f>
        <v>33.317412128000001</v>
      </c>
      <c r="J39" s="45">
        <v>0.2848</v>
      </c>
      <c r="K39" s="21">
        <f t="shared" si="0"/>
        <v>155.2346752</v>
      </c>
      <c r="L39" s="21">
        <f t="shared" si="1"/>
        <v>5630.361669504</v>
      </c>
      <c r="M39" s="21">
        <f t="shared" si="2"/>
        <v>42.806211102054398</v>
      </c>
      <c r="N39" s="21">
        <f t="shared" si="3"/>
        <v>1552.5812766715133</v>
      </c>
      <c r="O39" s="21">
        <f t="shared" si="4"/>
        <v>154.14141212800001</v>
      </c>
      <c r="P39" s="21">
        <f t="shared" si="5"/>
        <v>198.04088630205442</v>
      </c>
      <c r="Q39" s="21">
        <f t="shared" si="6"/>
        <v>7182.9429461755144</v>
      </c>
      <c r="R39" s="45">
        <f>Q39/SUBTOTAL(109, Q20:Q173)</f>
        <v>4.0813480873335521E-2</v>
      </c>
    </row>
    <row r="40" spans="1:18" ht="25.5" x14ac:dyDescent="0.2">
      <c r="A40" s="1" t="s">
        <v>107</v>
      </c>
      <c r="B40" s="3" t="s">
        <v>45</v>
      </c>
      <c r="C40" s="49" t="s">
        <v>58</v>
      </c>
      <c r="D40" s="49" t="s">
        <v>108</v>
      </c>
      <c r="E40" s="12" t="s">
        <v>109</v>
      </c>
      <c r="F40" s="16" t="s">
        <v>70</v>
      </c>
      <c r="G40" s="16">
        <v>14.47</v>
      </c>
      <c r="H40" s="20">
        <f>IF(
                        C40="INSUMO",
                                        IFERROR(
                                            IF(
                                                INDEX(
                                                    Insumos!C:C,
                                                    MATCH(
                                                        D40&amp;B40,
                                                        Insumos!I:I,
                                                        0)
                                                )="Material",
                                                INDEX(
                                                    Insumos!F:F,
                                                    MATCH(
                                                        D40&amp;B40,
                                                        Insumos!I:I,
                                                        0)
                                                ),
                                                0
                                            ),
                                            "Não encontrado"),
                                        IFERROR(
                                            INDEX(
                                                Composições!I:I,
                                                MATCH(
                                                    D40&amp;B40,
                                                    Composições!AG:AG,
                                                    0)
                                            ),
                                            "Não encontrado")
                                    )</f>
        <v>0</v>
      </c>
      <c r="I40" s="20">
        <f>IF(
                        C40="INSUMO",
                                        IFERROR(
                                            IF(
                                                INDEX(
                                                    Insumos!C:C,
                                                    MATCH(
                                                        D40&amp;B40,
                                                        Insumos!I:I,
                                                        0)
                                                )&lt;&gt;"Material",
                                                INDEX(
                                                    Insumos!F:F,
                                                    MATCH(
                                                        D40&amp;B40,
                                                        Insumos!I:I,
                                                        0)
                                                ),
                                                0
                                            ),
                                            "Não encontrado"),
                                        IFERROR(
                                            INDEX(
                                                Composições!K:K,
                                                MATCH(
                                                    D40&amp;B40,
                                                    Composições!AG:AG,
                                                    0)
                                            ),
                                            "Não encontrado")
                                    )</f>
        <v>450</v>
      </c>
      <c r="J40" s="44">
        <v>0.2848</v>
      </c>
      <c r="K40" s="20">
        <f t="shared" si="0"/>
        <v>0</v>
      </c>
      <c r="L40" s="20">
        <f t="shared" si="1"/>
        <v>0</v>
      </c>
      <c r="M40" s="20">
        <f t="shared" si="2"/>
        <v>578.16</v>
      </c>
      <c r="N40" s="20">
        <f t="shared" si="3"/>
        <v>8365.9752000000008</v>
      </c>
      <c r="O40" s="20">
        <f t="shared" si="4"/>
        <v>450</v>
      </c>
      <c r="P40" s="20">
        <f t="shared" si="5"/>
        <v>578.16</v>
      </c>
      <c r="Q40" s="20">
        <f t="shared" si="6"/>
        <v>8365.9752000000008</v>
      </c>
      <c r="R40" s="44">
        <f>Q40/SUBTOTAL(109, Q20:Q173)</f>
        <v>4.7535469983622528E-2</v>
      </c>
    </row>
    <row r="41" spans="1:18" x14ac:dyDescent="0.2">
      <c r="A41" s="2" t="s">
        <v>110</v>
      </c>
      <c r="B41" s="4" t="s">
        <v>45</v>
      </c>
      <c r="C41" s="50" t="s">
        <v>46</v>
      </c>
      <c r="D41" s="50" t="s">
        <v>111</v>
      </c>
      <c r="E41" s="13" t="s">
        <v>112</v>
      </c>
      <c r="F41" s="17" t="s">
        <v>70</v>
      </c>
      <c r="G41" s="17">
        <v>38.979999999999997</v>
      </c>
      <c r="H41" s="21">
        <f>IF(
                        C41="INSUMO",
                                        IFERROR(
                                            IF(
                                                INDEX(
                                                    Insumos!C:C,
                                                    MATCH(
                                                        D41&amp;B41,
                                                        Insumos!I:I,
                                                        0)
                                                )="Material",
                                                INDEX(
                                                    Insumos!F:F,
                                                    MATCH(
                                                        D41&amp;B41,
                                                        Insumos!I:I,
                                                        0)
                                                ),
                                                0
                                            ),
                                            "Não encontrado"),
                                        IFERROR(
                                            INDEX(
                                                Composições!I:I,
                                                MATCH(
                                                    D41&amp;B41,
                                                    Composições!AG:AG,
                                                    0)
                                            ),
                                            "Não encontrado")
                                    )</f>
        <v>28.080500000000001</v>
      </c>
      <c r="I41" s="21">
        <f>IF(
                        C41="INSUMO",
                                        IFERROR(
                                            IF(
                                                INDEX(
                                                    Insumos!C:C,
                                                    MATCH(
                                                        D41&amp;B41,
                                                        Insumos!I:I,
                                                        0)
                                                )&lt;&gt;"Material",
                                                INDEX(
                                                    Insumos!F:F,
                                                    MATCH(
                                                        D41&amp;B41,
                                                        Insumos!I:I,
                                                        0)
                                                ),
                                                0
                                            ),
                                            "Não encontrado"),
                                        IFERROR(
                                            INDEX(
                                                Composições!K:K,
                                                MATCH(
                                                    D41&amp;B41,
                                                    Composições!AG:AG,
                                                    0)
                                            ),
                                            "Não encontrado")
                                    )</f>
        <v>2.0442906000000001</v>
      </c>
      <c r="J41" s="45">
        <v>0.2848</v>
      </c>
      <c r="K41" s="21">
        <f t="shared" si="0"/>
        <v>36.077826399999999</v>
      </c>
      <c r="L41" s="21">
        <f t="shared" si="1"/>
        <v>1406.3136730719998</v>
      </c>
      <c r="M41" s="21">
        <f t="shared" si="2"/>
        <v>2.6265045628800001</v>
      </c>
      <c r="N41" s="21">
        <f t="shared" si="3"/>
        <v>102.3811478610624</v>
      </c>
      <c r="O41" s="21">
        <f t="shared" si="4"/>
        <v>30.124790600000001</v>
      </c>
      <c r="P41" s="21">
        <f t="shared" si="5"/>
        <v>38.70433096288</v>
      </c>
      <c r="Q41" s="21">
        <f t="shared" si="6"/>
        <v>1508.6948209330624</v>
      </c>
      <c r="R41" s="45">
        <f>Q41/SUBTOTAL(109, Q20:Q173)</f>
        <v>8.5724037736700856E-3</v>
      </c>
    </row>
    <row r="42" spans="1:18" x14ac:dyDescent="0.2">
      <c r="A42" s="10" t="s">
        <v>113</v>
      </c>
      <c r="B42" s="11" t="s">
        <v>89</v>
      </c>
      <c r="C42" s="11" t="s">
        <v>89</v>
      </c>
      <c r="D42" s="11" t="s">
        <v>89</v>
      </c>
      <c r="E42" s="11" t="s">
        <v>114</v>
      </c>
      <c r="F42" s="15" t="s">
        <v>89</v>
      </c>
      <c r="G42" s="15"/>
      <c r="H42" s="19"/>
      <c r="I42" s="19"/>
      <c r="J42" s="42" t="s">
        <v>43</v>
      </c>
      <c r="K42" s="19"/>
      <c r="L42" s="19">
        <f>SUBTOTAL(109,L43:L48)</f>
        <v>8140.8379673786876</v>
      </c>
      <c r="M42" s="19"/>
      <c r="N42" s="19">
        <f>SUBTOTAL(109,N43:N48)</f>
        <v>562.27805534410982</v>
      </c>
      <c r="O42" s="19"/>
      <c r="P42" s="19"/>
      <c r="Q42" s="19">
        <f>SUBTOTAL(109,Q43:Q48)</f>
        <v>8703.1160227227974</v>
      </c>
      <c r="R42" s="42">
        <f>Q42/SUBTOTAL(109, Q20:Q173)</f>
        <v>4.9451104093892577E-2</v>
      </c>
    </row>
    <row r="43" spans="1:18" ht="25.5" x14ac:dyDescent="0.2">
      <c r="A43" s="2" t="s">
        <v>115</v>
      </c>
      <c r="B43" s="4" t="s">
        <v>45</v>
      </c>
      <c r="C43" s="50" t="s">
        <v>46</v>
      </c>
      <c r="D43" s="50" t="s">
        <v>116</v>
      </c>
      <c r="E43" s="13" t="s">
        <v>117</v>
      </c>
      <c r="F43" s="17" t="s">
        <v>56</v>
      </c>
      <c r="G43" s="17">
        <v>1</v>
      </c>
      <c r="H43" s="21">
        <f>IF(
                        C43="INSUMO",
                                        IFERROR(
                                            IF(
                                                INDEX(
                                                    Insumos!C:C,
                                                    MATCH(
                                                        D43&amp;B43,
                                                        Insumos!I:I,
                                                        0)
                                                )="Material",
                                                INDEX(
                                                    Insumos!F:F,
                                                    MATCH(
                                                        D43&amp;B43,
                                                        Insumos!I:I,
                                                        0)
                                                ),
                                                0
                                            ),
                                            "Não encontrado"),
                                        IFERROR(
                                            INDEX(
                                                Composições!I:I,
                                                MATCH(
                                                    D43&amp;B43,
                                                    Composições!AG:AG,
                                                    0)
                                            ),
                                            "Não encontrado")
                                    )</f>
        <v>1810.0024399999998</v>
      </c>
      <c r="I43" s="21">
        <f>IF(
                        C43="INSUMO",
                                        IFERROR(
                                            IF(
                                                INDEX(
                                                    Insumos!C:C,
                                                    MATCH(
                                                        D43&amp;B43,
                                                        Insumos!I:I,
                                                        0)
                                                )&lt;&gt;"Material",
                                                INDEX(
                                                    Insumos!F:F,
                                                    MATCH(
                                                        D43&amp;B43,
                                                        Insumos!I:I,
                                                        0)
                                                ),
                                                0
                                            ),
                                            "Não encontrado"),
                                        IFERROR(
                                            INDEX(
                                                Composições!K:K,
                                                MATCH(
                                                    D43&amp;B43,
                                                    Composições!AG:AG,
                                                    0)
                                            ),
                                            "Não encontrado")
                                    )</f>
        <v>152.759101472</v>
      </c>
      <c r="J43" s="45">
        <v>0.2848</v>
      </c>
      <c r="K43" s="21">
        <f t="shared" ref="K43:K48" si="7">H43*(1+J43)</f>
        <v>2325.4911349119998</v>
      </c>
      <c r="L43" s="21">
        <f t="shared" ref="L43:L48" si="8">G43*K43</f>
        <v>2325.4911349119998</v>
      </c>
      <c r="M43" s="21">
        <f t="shared" ref="M43:M48" si="9">I43*(1+J43)</f>
        <v>196.2648935712256</v>
      </c>
      <c r="N43" s="21">
        <f t="shared" ref="N43:N48" si="10">G43*M43</f>
        <v>196.2648935712256</v>
      </c>
      <c r="O43" s="21">
        <f t="shared" ref="O43:O48" si="11">H43 + I43</f>
        <v>1962.7615414719999</v>
      </c>
      <c r="P43" s="21">
        <f t="shared" ref="P43:P48" si="12">O43*(1+J43)</f>
        <v>2521.7560284832252</v>
      </c>
      <c r="Q43" s="21">
        <f t="shared" ref="Q43:Q48" si="13">G43*P43</f>
        <v>2521.7560284832252</v>
      </c>
      <c r="R43" s="45">
        <f>Q43/SUBTOTAL(109, Q20:Q173)</f>
        <v>1.4328617421431456E-2</v>
      </c>
    </row>
    <row r="44" spans="1:18" x14ac:dyDescent="0.2">
      <c r="A44" s="1" t="s">
        <v>118</v>
      </c>
      <c r="B44" s="3" t="s">
        <v>45</v>
      </c>
      <c r="C44" s="49" t="s">
        <v>46</v>
      </c>
      <c r="D44" s="49" t="s">
        <v>119</v>
      </c>
      <c r="E44" s="12" t="s">
        <v>120</v>
      </c>
      <c r="F44" s="16" t="s">
        <v>56</v>
      </c>
      <c r="G44" s="16">
        <v>2</v>
      </c>
      <c r="H44" s="20">
        <f>IF(
                        C44="INSUMO",
                                        IFERROR(
                                            IF(
                                                INDEX(
                                                    Insumos!C:C,
                                                    MATCH(
                                                        D44&amp;B44,
                                                        Insumos!I:I,
                                                        0)
                                                )="Material",
                                                INDEX(
                                                    Insumos!F:F,
                                                    MATCH(
                                                        D44&amp;B44,
                                                        Insumos!I:I,
                                                        0)
                                                ),
                                                0
                                            ),
                                            "Não encontrado"),
                                        IFERROR(
                                            INDEX(
                                                Composições!I:I,
                                                MATCH(
                                                    D44&amp;B44,
                                                    Composições!AG:AG,
                                                    0)
                                            ),
                                            "Não encontrado")
                                    )</f>
        <v>424.95</v>
      </c>
      <c r="I44" s="20">
        <f>IF(
                        C44="INSUMO",
                                        IFERROR(
                                            IF(
                                                INDEX(
                                                    Insumos!C:C,
                                                    MATCH(
                                                        D44&amp;B44,
                                                        Insumos!I:I,
                                                        0)
                                                )&lt;&gt;"Material",
                                                INDEX(
                                                    Insumos!F:F,
                                                    MATCH(
                                                        D44&amp;B44,
                                                        Insumos!I:I,
                                                        0)
                                                ),
                                                0
                                            ),
                                            "Não encontrado"),
                                        IFERROR(
                                            INDEX(
                                                Composições!K:K,
                                                MATCH(
                                                    D44&amp;B44,
                                                    Composições!AG:AG,
                                                    0)
                                            ),
                                            "Não encontrado")
                                    )</f>
        <v>0</v>
      </c>
      <c r="J44" s="44">
        <v>0.2848</v>
      </c>
      <c r="K44" s="20">
        <f t="shared" si="7"/>
        <v>545.97575999999992</v>
      </c>
      <c r="L44" s="20">
        <f t="shared" si="8"/>
        <v>1091.9515199999998</v>
      </c>
      <c r="M44" s="20">
        <f t="shared" si="9"/>
        <v>0</v>
      </c>
      <c r="N44" s="20">
        <f t="shared" si="10"/>
        <v>0</v>
      </c>
      <c r="O44" s="20">
        <f t="shared" si="11"/>
        <v>424.95</v>
      </c>
      <c r="P44" s="20">
        <f t="shared" si="12"/>
        <v>545.97575999999992</v>
      </c>
      <c r="Q44" s="20">
        <f t="shared" si="13"/>
        <v>1091.9515199999998</v>
      </c>
      <c r="R44" s="44">
        <f>Q44/SUBTOTAL(109, Q20:Q173)</f>
        <v>6.2044683927022616E-3</v>
      </c>
    </row>
    <row r="45" spans="1:18" x14ac:dyDescent="0.2">
      <c r="A45" s="2" t="s">
        <v>121</v>
      </c>
      <c r="B45" s="4" t="s">
        <v>45</v>
      </c>
      <c r="C45" s="50" t="s">
        <v>46</v>
      </c>
      <c r="D45" s="50" t="s">
        <v>122</v>
      </c>
      <c r="E45" s="13" t="s">
        <v>123</v>
      </c>
      <c r="F45" s="17" t="s">
        <v>56</v>
      </c>
      <c r="G45" s="17">
        <v>2</v>
      </c>
      <c r="H45" s="21">
        <f>IF(
                        C45="INSUMO",
                                        IFERROR(
                                            IF(
                                                INDEX(
                                                    Insumos!C:C,
                                                    MATCH(
                                                        D45&amp;B45,
                                                        Insumos!I:I,
                                                        0)
                                                )="Material",
                                                INDEX(
                                                    Insumos!F:F,
                                                    MATCH(
                                                        D45&amp;B45,
                                                        Insumos!I:I,
                                                        0)
                                                ),
                                                0
                                            ),
                                            "Não encontrado"),
                                        IFERROR(
                                            INDEX(
                                                Composições!I:I,
                                                MATCH(
                                                    D45&amp;B45,
                                                    Composições!AG:AG,
                                                    0)
                                            ),
                                            "Não encontrado")
                                    )</f>
        <v>413.46</v>
      </c>
      <c r="I45" s="21">
        <f>IF(
                        C45="INSUMO",
                                        IFERROR(
                                            IF(
                                                INDEX(
                                                    Insumos!C:C,
                                                    MATCH(
                                                        D45&amp;B45,
                                                        Insumos!I:I,
                                                        0)
                                                )&lt;&gt;"Material",
                                                INDEX(
                                                    Insumos!F:F,
                                                    MATCH(
                                                        D45&amp;B45,
                                                        Insumos!I:I,
                                                        0)
                                                ),
                                                0
                                            ),
                                            "Não encontrado"),
                                        IFERROR(
                                            INDEX(
                                                Composições!K:K,
                                                MATCH(
                                                    D45&amp;B45,
                                                    Composições!AG:AG,
                                                    0)
                                            ),
                                            "Não encontrado")
                                    )</f>
        <v>0</v>
      </c>
      <c r="J45" s="45">
        <v>0.2848</v>
      </c>
      <c r="K45" s="21">
        <f t="shared" si="7"/>
        <v>531.21340799999996</v>
      </c>
      <c r="L45" s="21">
        <f t="shared" si="8"/>
        <v>1062.4268159999999</v>
      </c>
      <c r="M45" s="21">
        <f t="shared" si="9"/>
        <v>0</v>
      </c>
      <c r="N45" s="21">
        <f t="shared" si="10"/>
        <v>0</v>
      </c>
      <c r="O45" s="21">
        <f t="shared" si="11"/>
        <v>413.46</v>
      </c>
      <c r="P45" s="21">
        <f t="shared" si="12"/>
        <v>531.21340799999996</v>
      </c>
      <c r="Q45" s="21">
        <f t="shared" si="13"/>
        <v>1062.4268159999999</v>
      </c>
      <c r="R45" s="45">
        <f>Q45/SUBTOTAL(109, Q20:Q173)</f>
        <v>6.0367090284661196E-3</v>
      </c>
    </row>
    <row r="46" spans="1:18" ht="25.5" x14ac:dyDescent="0.2">
      <c r="A46" s="1" t="s">
        <v>124</v>
      </c>
      <c r="B46" s="3" t="s">
        <v>45</v>
      </c>
      <c r="C46" s="49" t="s">
        <v>46</v>
      </c>
      <c r="D46" s="49" t="s">
        <v>125</v>
      </c>
      <c r="E46" s="12" t="s">
        <v>126</v>
      </c>
      <c r="F46" s="16" t="s">
        <v>56</v>
      </c>
      <c r="G46" s="16">
        <v>2</v>
      </c>
      <c r="H46" s="20">
        <f>IF(
                        C46="INSUMO",
                                        IFERROR(
                                            IF(
                                                INDEX(
                                                    Insumos!C:C,
                                                    MATCH(
                                                        D46&amp;B46,
                                                        Insumos!I:I,
                                                        0)
                                                )="Material",
                                                INDEX(
                                                    Insumos!F:F,
                                                    MATCH(
                                                        D46&amp;B46,
                                                        Insumos!I:I,
                                                        0)
                                                ),
                                                0
                                            ),
                                            "Não encontrado"),
                                        IFERROR(
                                            INDEX(
                                                Composições!I:I,
                                                MATCH(
                                                    D46&amp;B46,
                                                    Composições!AG:AG,
                                                    0)
                                            ),
                                            "Não encontrado")
                                    )</f>
        <v>465.19</v>
      </c>
      <c r="I46" s="20">
        <f>IF(
                        C46="INSUMO",
                                        IFERROR(
                                            IF(
                                                INDEX(
                                                    Insumos!C:C,
                                                    MATCH(
                                                        D46&amp;B46,
                                                        Insumos!I:I,
                                                        0)
                                                )&lt;&gt;"Material",
                                                INDEX(
                                                    Insumos!F:F,
                                                    MATCH(
                                                        D46&amp;B46,
                                                        Insumos!I:I,
                                                        0)
                                                ),
                                                0
                                            ),
                                            "Não encontrado"),
                                        IFERROR(
                                            INDEX(
                                                Composições!K:K,
                                                MATCH(
                                                    D46&amp;B46,
                                                    Composições!AG:AG,
                                                    0)
                                            ),
                                            "Não encontrado")
                                    )</f>
        <v>0</v>
      </c>
      <c r="J46" s="44">
        <v>0.2848</v>
      </c>
      <c r="K46" s="20">
        <f t="shared" si="7"/>
        <v>597.67611199999999</v>
      </c>
      <c r="L46" s="20">
        <f t="shared" si="8"/>
        <v>1195.352224</v>
      </c>
      <c r="M46" s="20">
        <f t="shared" si="9"/>
        <v>0</v>
      </c>
      <c r="N46" s="20">
        <f t="shared" si="10"/>
        <v>0</v>
      </c>
      <c r="O46" s="20">
        <f t="shared" si="11"/>
        <v>465.19</v>
      </c>
      <c r="P46" s="20">
        <f t="shared" si="12"/>
        <v>597.67611199999999</v>
      </c>
      <c r="Q46" s="20">
        <f t="shared" si="13"/>
        <v>1195.352224</v>
      </c>
      <c r="R46" s="44">
        <f>Q46/SUBTOTAL(109, Q20:Q173)</f>
        <v>6.7919911792002951E-3</v>
      </c>
    </row>
    <row r="47" spans="1:18" ht="51" x14ac:dyDescent="0.2">
      <c r="A47" s="2" t="s">
        <v>127</v>
      </c>
      <c r="B47" s="4" t="s">
        <v>45</v>
      </c>
      <c r="C47" s="50" t="s">
        <v>46</v>
      </c>
      <c r="D47" s="50" t="s">
        <v>128</v>
      </c>
      <c r="E47" s="13" t="s">
        <v>129</v>
      </c>
      <c r="F47" s="17" t="s">
        <v>56</v>
      </c>
      <c r="G47" s="17">
        <v>2</v>
      </c>
      <c r="H47" s="21">
        <f>IF(
                        C47="INSUMO",
                                        IFERROR(
                                            IF(
                                                INDEX(
                                                    Insumos!C:C,
                                                    MATCH(
                                                        D47&amp;B47,
                                                        Insumos!I:I,
                                                        0)
                                                )="Material",
                                                INDEX(
                                                    Insumos!F:F,
                                                    MATCH(
                                                        D47&amp;B47,
                                                        Insumos!I:I,
                                                        0)
                                                ),
                                                0
                                            ),
                                            "Não encontrado"),
                                        IFERROR(
                                            INDEX(
                                                Composições!I:I,
                                                MATCH(
                                                    D47&amp;B47,
                                                    Composições!AG:AG,
                                                    0)
                                            ),
                                            "Não encontrado")
                                    )</f>
        <v>948.64236657999993</v>
      </c>
      <c r="I47" s="21">
        <f>IF(
                        C47="INSUMO",
                                        IFERROR(
                                            IF(
                                                INDEX(
                                                    Insumos!C:C,
                                                    MATCH(
                                                        D47&amp;B47,
                                                        Insumos!I:I,
                                                        0)
                                                )&lt;&gt;"Material",
                                                INDEX(
                                                    Insumos!F:F,
                                                    MATCH(
                                                        D47&amp;B47,
                                                        Insumos!I:I,
                                                        0)
                                                ),
                                                0
                                            ),
                                            "Não encontrado"),
                                        IFERROR(
                                            INDEX(
                                                Composições!K:K,
                                                MATCH(
                                                    D47&amp;B47,
                                                    Composições!AG:AG,
                                                    0)
                                            ),
                                            "Não encontrado")
                                    )</f>
        <v>89.566050542328</v>
      </c>
      <c r="J47" s="45">
        <v>0.2848</v>
      </c>
      <c r="K47" s="21">
        <f t="shared" si="7"/>
        <v>1218.8157125819839</v>
      </c>
      <c r="L47" s="21">
        <f t="shared" si="8"/>
        <v>2437.6314251639678</v>
      </c>
      <c r="M47" s="21">
        <f t="shared" si="9"/>
        <v>115.07446173678301</v>
      </c>
      <c r="N47" s="21">
        <f t="shared" si="10"/>
        <v>230.14892347356601</v>
      </c>
      <c r="O47" s="21">
        <f t="shared" si="11"/>
        <v>1038.208417122328</v>
      </c>
      <c r="P47" s="21">
        <f t="shared" si="12"/>
        <v>1333.8901743187669</v>
      </c>
      <c r="Q47" s="21">
        <f t="shared" si="13"/>
        <v>2667.7803486375337</v>
      </c>
      <c r="R47" s="45">
        <f>Q47/SUBTOTAL(109, Q20:Q173)</f>
        <v>1.5158327589299752E-2</v>
      </c>
    </row>
    <row r="48" spans="1:18" ht="25.5" x14ac:dyDescent="0.2">
      <c r="A48" s="1" t="s">
        <v>130</v>
      </c>
      <c r="B48" s="3" t="s">
        <v>98</v>
      </c>
      <c r="C48" s="49" t="s">
        <v>46</v>
      </c>
      <c r="D48" s="49" t="s">
        <v>131</v>
      </c>
      <c r="E48" s="12" t="s">
        <v>132</v>
      </c>
      <c r="F48" s="16" t="s">
        <v>70</v>
      </c>
      <c r="G48" s="16">
        <v>12.6</v>
      </c>
      <c r="H48" s="20">
        <f>IF(
                        C48="INSUMO",
                                        IFERROR(
                                            IF(
                                                INDEX(
                                                    Insumos!C:C,
                                                    MATCH(
                                                        D48&amp;B48,
                                                        Insumos!I:I,
                                                        0)
                                                )="Material",
                                                INDEX(
                                                    Insumos!F:F,
                                                    MATCH(
                                                        D48&amp;B48,
                                                        Insumos!I:I,
                                                        0)
                                                ),
                                                0
                                            ),
                                            "Não encontrado"),
                                        IFERROR(
                                            INDEX(
                                                Composições!I:I,
                                                MATCH(
                                                    D48&amp;B48,
                                                    Composições!AG:AG,
                                                    0)
                                            ),
                                            "Não encontrado")
                                    )</f>
        <v>1.7286889999999999</v>
      </c>
      <c r="I48" s="20">
        <f>IF(
                        C48="INSUMO",
                                        IFERROR(
                                            IF(
                                                INDEX(
                                                    Insumos!C:C,
                                                    MATCH(
                                                        D48&amp;B48,
                                                        Insumos!I:I,
                                                        0)
                                                )&lt;&gt;"Material",
                                                INDEX(
                                                    Insumos!F:F,
                                                    MATCH(
                                                        D48&amp;B48,
                                                        Insumos!I:I,
                                                        0)
                                                ),
                                                0
                                            ),
                                            "Não encontrado"),
                                        IFERROR(
                                            INDEX(
                                                Composições!K:K,
                                                MATCH(
                                                    D48&amp;B48,
                                                    Composições!AG:AG,
                                                    0)
                                            ),
                                            "Não encontrado")
                                    )</f>
        <v>8.3926494828000013</v>
      </c>
      <c r="J48" s="44">
        <v>0.2848</v>
      </c>
      <c r="K48" s="20">
        <f t="shared" si="7"/>
        <v>2.2210196272</v>
      </c>
      <c r="L48" s="20">
        <f t="shared" si="8"/>
        <v>27.984847302719999</v>
      </c>
      <c r="M48" s="20">
        <f t="shared" si="9"/>
        <v>10.782876055501442</v>
      </c>
      <c r="N48" s="20">
        <f t="shared" si="10"/>
        <v>135.86423829931817</v>
      </c>
      <c r="O48" s="20">
        <f t="shared" si="11"/>
        <v>10.121338482800001</v>
      </c>
      <c r="P48" s="20">
        <f t="shared" si="12"/>
        <v>13.00389568270144</v>
      </c>
      <c r="Q48" s="20">
        <f t="shared" si="13"/>
        <v>163.84908560203814</v>
      </c>
      <c r="R48" s="44">
        <f>Q48/SUBTOTAL(109, Q20:Q173)</f>
        <v>9.3099048279269127E-4</v>
      </c>
    </row>
    <row r="49" spans="1:18" x14ac:dyDescent="0.2">
      <c r="A49" s="8" t="s">
        <v>133</v>
      </c>
      <c r="B49" s="9"/>
      <c r="C49" s="9"/>
      <c r="D49" s="9"/>
      <c r="E49" s="9" t="s">
        <v>134</v>
      </c>
      <c r="F49" s="14"/>
      <c r="G49" s="14"/>
      <c r="H49" s="18"/>
      <c r="I49" s="18"/>
      <c r="J49" s="41" t="s">
        <v>43</v>
      </c>
      <c r="K49" s="18"/>
      <c r="L49" s="18">
        <f>SUBTOTAL(109,L50:L57)</f>
        <v>31868.782206754338</v>
      </c>
      <c r="M49" s="18"/>
      <c r="N49" s="18">
        <f>SUBTOTAL(109,N50:N57)</f>
        <v>3926.4951986885781</v>
      </c>
      <c r="O49" s="18"/>
      <c r="P49" s="18"/>
      <c r="Q49" s="18">
        <f>SUBTOTAL(109,Q50:Q57)</f>
        <v>35795.277405442925</v>
      </c>
      <c r="R49" s="41">
        <f>Q49/SUBTOTAL(109, Q20:Q173)</f>
        <v>0.2033887614993018</v>
      </c>
    </row>
    <row r="50" spans="1:18" x14ac:dyDescent="0.2">
      <c r="A50" s="2" t="s">
        <v>135</v>
      </c>
      <c r="B50" s="4" t="s">
        <v>45</v>
      </c>
      <c r="C50" s="50" t="s">
        <v>46</v>
      </c>
      <c r="D50" s="50" t="s">
        <v>136</v>
      </c>
      <c r="E50" s="13" t="s">
        <v>137</v>
      </c>
      <c r="F50" s="17" t="s">
        <v>70</v>
      </c>
      <c r="G50" s="17">
        <v>120.73</v>
      </c>
      <c r="H50" s="21">
        <f>IF(
                        C50="INSUMO",
                                        IFERROR(
                                            IF(
                                                INDEX(
                                                    Insumos!C:C,
                                                    MATCH(
                                                        D50&amp;B50,
                                                        Insumos!I:I,
                                                        0)
                                                )="Material",
                                                INDEX(
                                                    Insumos!F:F,
                                                    MATCH(
                                                        D50&amp;B50,
                                                        Insumos!I:I,
                                                        0)
                                                ),
                                                0
                                            ),
                                            "Não encontrado"),
                                        IFERROR(
                                            INDEX(
                                                Composições!I:I,
                                                MATCH(
                                                    D50&amp;B50,
                                                    Composições!AG:AG,
                                                    0)
                                            ),
                                            "Não encontrado")
                                    )</f>
        <v>0</v>
      </c>
      <c r="I50" s="21">
        <f>IF(
                        C50="INSUMO",
                                        IFERROR(
                                            IF(
                                                INDEX(
                                                    Insumos!C:C,
                                                    MATCH(
                                                        D50&amp;B50,
                                                        Insumos!I:I,
                                                        0)
                                                )&lt;&gt;"Material",
                                                INDEX(
                                                    Insumos!F:F,
                                                    MATCH(
                                                        D50&amp;B50,
                                                        Insumos!I:I,
                                                        0)
                                                ),
                                                0
                                            ),
                                            "Não encontrado"),
                                        IFERROR(
                                            INDEX(
                                                Composições!K:K,
                                                MATCH(
                                                    D50&amp;B50,
                                                    Composições!AG:AG,
                                                    0)
                                            ),
                                            "Não encontrado")
                                    )</f>
        <v>12.015600000000003</v>
      </c>
      <c r="J50" s="45">
        <v>0.2848</v>
      </c>
      <c r="K50" s="21">
        <f t="shared" ref="K50:K57" si="14">H50*(1+J50)</f>
        <v>0</v>
      </c>
      <c r="L50" s="21">
        <f t="shared" ref="L50:L57" si="15">G50*K50</f>
        <v>0</v>
      </c>
      <c r="M50" s="21">
        <f t="shared" ref="M50:M57" si="16">I50*(1+J50)</f>
        <v>15.437642880000002</v>
      </c>
      <c r="N50" s="21">
        <f t="shared" ref="N50:N57" si="17">G50*M50</f>
        <v>1863.7866249024003</v>
      </c>
      <c r="O50" s="21">
        <f t="shared" ref="O50:O57" si="18">H50 + I50</f>
        <v>12.015600000000003</v>
      </c>
      <c r="P50" s="21">
        <f t="shared" ref="P50:P57" si="19">O50*(1+J50)</f>
        <v>15.437642880000002</v>
      </c>
      <c r="Q50" s="21">
        <f t="shared" ref="Q50:Q57" si="20">G50*P50</f>
        <v>1863.7866249024003</v>
      </c>
      <c r="R50" s="45">
        <f>Q50/SUBTOTAL(109, Q20:Q173)</f>
        <v>1.0590035357016738E-2</v>
      </c>
    </row>
    <row r="51" spans="1:18" ht="25.5" x14ac:dyDescent="0.2">
      <c r="A51" s="1" t="s">
        <v>138</v>
      </c>
      <c r="B51" s="3" t="s">
        <v>98</v>
      </c>
      <c r="C51" s="49" t="s">
        <v>46</v>
      </c>
      <c r="D51" s="49" t="s">
        <v>139</v>
      </c>
      <c r="E51" s="12" t="s">
        <v>140</v>
      </c>
      <c r="F51" s="16" t="s">
        <v>80</v>
      </c>
      <c r="G51" s="16">
        <v>0.32</v>
      </c>
      <c r="H51" s="20">
        <f>IF(
                        C51="INSUMO",
                                        IFERROR(
                                            IF(
                                                INDEX(
                                                    Insumos!C:C,
                                                    MATCH(
                                                        D51&amp;B51,
                                                        Insumos!I:I,
                                                        0)
                                                )="Material",
                                                INDEX(
                                                    Insumos!F:F,
                                                    MATCH(
                                                        D51&amp;B51,
                                                        Insumos!I:I,
                                                        0)
                                                ),
                                                0
                                            ),
                                            "Não encontrado"),
                                        IFERROR(
                                            INDEX(
                                                Composições!I:I,
                                                MATCH(
                                                    D51&amp;B51,
                                                    Composições!AG:AG,
                                                    0)
                                            ),
                                            "Não encontrado")
                                    )</f>
        <v>37.169409000000002</v>
      </c>
      <c r="I51" s="20">
        <f>IF(
                        C51="INSUMO",
                                        IFERROR(
                                            IF(
                                                INDEX(
                                                    Insumos!C:C,
                                                    MATCH(
                                                        D51&amp;B51,
                                                        Insumos!I:I,
                                                        0)
                                                )&lt;&gt;"Material",
                                                INDEX(
                                                    Insumos!F:F,
                                                    MATCH(
                                                        D51&amp;B51,
                                                        Insumos!I:I,
                                                        0)
                                                ),
                                                0
                                            ),
                                            "Não encontrado"),
                                        IFERROR(
                                            INDEX(
                                                Composições!K:K,
                                                MATCH(
                                                    D51&amp;B51,
                                                    Composições!AG:AG,
                                                    0)
                                            ),
                                            "Não encontrado")
                                    )</f>
        <v>172.02614285880003</v>
      </c>
      <c r="J51" s="44">
        <v>0.2848</v>
      </c>
      <c r="K51" s="20">
        <f t="shared" si="14"/>
        <v>47.755256683200002</v>
      </c>
      <c r="L51" s="20">
        <f t="shared" si="15"/>
        <v>15.281682138624001</v>
      </c>
      <c r="M51" s="20">
        <f t="shared" si="16"/>
        <v>221.01918834498628</v>
      </c>
      <c r="N51" s="20">
        <f t="shared" si="17"/>
        <v>70.726140270395604</v>
      </c>
      <c r="O51" s="20">
        <f t="shared" si="18"/>
        <v>209.19555185880003</v>
      </c>
      <c r="P51" s="20">
        <f t="shared" si="19"/>
        <v>268.77444502818628</v>
      </c>
      <c r="Q51" s="20">
        <f t="shared" si="20"/>
        <v>86.00782240901961</v>
      </c>
      <c r="R51" s="44">
        <f>Q51/SUBTOTAL(109, Q20:Q173)</f>
        <v>4.8869643559075915E-4</v>
      </c>
    </row>
    <row r="52" spans="1:18" ht="38.25" x14ac:dyDescent="0.2">
      <c r="A52" s="2" t="s">
        <v>141</v>
      </c>
      <c r="B52" s="4" t="s">
        <v>45</v>
      </c>
      <c r="C52" s="50" t="s">
        <v>46</v>
      </c>
      <c r="D52" s="50" t="s">
        <v>142</v>
      </c>
      <c r="E52" s="13" t="s">
        <v>143</v>
      </c>
      <c r="F52" s="17" t="s">
        <v>70</v>
      </c>
      <c r="G52" s="17">
        <v>4</v>
      </c>
      <c r="H52" s="21">
        <f>IF(
                        C52="INSUMO",
                                        IFERROR(
                                            IF(
                                                INDEX(
                                                    Insumos!C:C,
                                                    MATCH(
                                                        D52&amp;B52,
                                                        Insumos!I:I,
                                                        0)
                                                )="Material",
                                                INDEX(
                                                    Insumos!F:F,
                                                    MATCH(
                                                        D52&amp;B52,
                                                        Insumos!I:I,
                                                        0)
                                                ),
                                                0
                                            ),
                                            "Não encontrado"),
                                        IFERROR(
                                            INDEX(
                                                Composições!I:I,
                                                MATCH(
                                                    D52&amp;B52,
                                                    Composições!AG:AG,
                                                    0)
                                            ),
                                            "Não encontrado")
                                    )</f>
        <v>188.66111339999998</v>
      </c>
      <c r="I52" s="21">
        <f>IF(
                        C52="INSUMO",
                                        IFERROR(
                                            IF(
                                                INDEX(
                                                    Insumos!C:C,
                                                    MATCH(
                                                        D52&amp;B52,
                                                        Insumos!I:I,
                                                        0)
                                                )&lt;&gt;"Material",
                                                INDEX(
                                                    Insumos!F:F,
                                                    MATCH(
                                                        D52&amp;B52,
                                                        Insumos!I:I,
                                                        0)
                                                ),
                                                0
                                            ),
                                            "Não encontrado"),
                                        IFERROR(
                                            INDEX(
                                                Composições!K:K,
                                                MATCH(
                                                    D52&amp;B52,
                                                    Composições!AG:AG,
                                                    0)
                                            ),
                                            "Não encontrado")
                                    )</f>
        <v>38.590178472719998</v>
      </c>
      <c r="J52" s="45">
        <v>0.2848</v>
      </c>
      <c r="K52" s="21">
        <f t="shared" si="14"/>
        <v>242.39179849631995</v>
      </c>
      <c r="L52" s="21">
        <f t="shared" si="15"/>
        <v>969.5671939852798</v>
      </c>
      <c r="M52" s="21">
        <f t="shared" si="16"/>
        <v>49.580661301750652</v>
      </c>
      <c r="N52" s="21">
        <f t="shared" si="17"/>
        <v>198.32264520700261</v>
      </c>
      <c r="O52" s="21">
        <f t="shared" si="18"/>
        <v>227.25129187271997</v>
      </c>
      <c r="P52" s="21">
        <f t="shared" si="19"/>
        <v>291.97245979807059</v>
      </c>
      <c r="Q52" s="21">
        <f t="shared" si="20"/>
        <v>1167.8898391922824</v>
      </c>
      <c r="R52" s="45">
        <f>Q52/SUBTOTAL(109, Q20:Q173)</f>
        <v>6.6359499123428518E-3</v>
      </c>
    </row>
    <row r="53" spans="1:18" ht="25.5" x14ac:dyDescent="0.2">
      <c r="A53" s="1" t="s">
        <v>144</v>
      </c>
      <c r="B53" s="3" t="s">
        <v>98</v>
      </c>
      <c r="C53" s="49" t="s">
        <v>46</v>
      </c>
      <c r="D53" s="49" t="s">
        <v>145</v>
      </c>
      <c r="E53" s="12" t="s">
        <v>146</v>
      </c>
      <c r="F53" s="16" t="s">
        <v>70</v>
      </c>
      <c r="G53" s="16">
        <v>4</v>
      </c>
      <c r="H53" s="20">
        <f>IF(
                        C53="INSUMO",
                                        IFERROR(
                                            IF(
                                                INDEX(
                                                    Insumos!C:C,
                                                    MATCH(
                                                        D53&amp;B53,
                                                        Insumos!I:I,
                                                        0)
                                                )="Material",
                                                INDEX(
                                                    Insumos!F:F,
                                                    MATCH(
                                                        D53&amp;B53,
                                                        Insumos!I:I,
                                                        0)
                                                ),
                                                0
                                            ),
                                            "Não encontrado"),
                                        IFERROR(
                                            INDEX(
                                                Composições!I:I,
                                                MATCH(
                                                    D53&amp;B53,
                                                    Composições!AG:AG,
                                                    0)
                                            ),
                                            "Não encontrado")
                                    )</f>
        <v>22.68515</v>
      </c>
      <c r="I53" s="20">
        <f>IF(
                        C53="INSUMO",
                                        IFERROR(
                                            IF(
                                                INDEX(
                                                    Insumos!C:C,
                                                    MATCH(
                                                        D53&amp;B53,
                                                        Insumos!I:I,
                                                        0)
                                                )&lt;&gt;"Material",
                                                INDEX(
                                                    Insumos!F:F,
                                                    MATCH(
                                                        D53&amp;B53,
                                                        Insumos!I:I,
                                                        0)
                                                ),
                                                0
                                            ),
                                            "Não encontrado"),
                                        IFERROR(
                                            INDEX(
                                                Composições!K:K,
                                                MATCH(
                                                    D53&amp;B53,
                                                    Composições!AG:AG,
                                                    0)
                                            ),
                                            "Não encontrado")
                                    )</f>
        <v>1.8558063360000001</v>
      </c>
      <c r="J53" s="44">
        <v>0.2848</v>
      </c>
      <c r="K53" s="20">
        <f t="shared" si="14"/>
        <v>29.145880719999997</v>
      </c>
      <c r="L53" s="20">
        <f t="shared" si="15"/>
        <v>116.58352287999999</v>
      </c>
      <c r="M53" s="20">
        <f t="shared" si="16"/>
        <v>2.3843399804928</v>
      </c>
      <c r="N53" s="20">
        <f t="shared" si="17"/>
        <v>9.5373599219712002</v>
      </c>
      <c r="O53" s="20">
        <f t="shared" si="18"/>
        <v>24.540956336000001</v>
      </c>
      <c r="P53" s="20">
        <f t="shared" si="19"/>
        <v>31.530220700492798</v>
      </c>
      <c r="Q53" s="20">
        <f t="shared" si="20"/>
        <v>126.12088280197119</v>
      </c>
      <c r="R53" s="44">
        <f>Q53/SUBTOTAL(109, Q20:Q173)</f>
        <v>7.1661883945592808E-4</v>
      </c>
    </row>
    <row r="54" spans="1:18" ht="38.25" x14ac:dyDescent="0.2">
      <c r="A54" s="2" t="s">
        <v>147</v>
      </c>
      <c r="B54" s="4" t="s">
        <v>45</v>
      </c>
      <c r="C54" s="50" t="s">
        <v>46</v>
      </c>
      <c r="D54" s="50" t="s">
        <v>148</v>
      </c>
      <c r="E54" s="13" t="s">
        <v>149</v>
      </c>
      <c r="F54" s="17" t="s">
        <v>70</v>
      </c>
      <c r="G54" s="17">
        <v>120.73</v>
      </c>
      <c r="H54" s="21">
        <f>IF(
                        C54="INSUMO",
                                        IFERROR(
                                            IF(
                                                INDEX(
                                                    Insumos!C:C,
                                                    MATCH(
                                                        D54&amp;B54,
                                                        Insumos!I:I,
                                                        0)
                                                )="Material",
                                                INDEX(
                                                    Insumos!F:F,
                                                    MATCH(
                                                        D54&amp;B54,
                                                        Insumos!I:I,
                                                        0)
                                                ),
                                                0
                                            ),
                                            "Não encontrado"),
                                        IFERROR(
                                            INDEX(
                                                Composições!I:I,
                                                MATCH(
                                                    D54&amp;B54,
                                                    Composições!AG:AG,
                                                    0)
                                            ),
                                            "Não encontrado")
                                    )</f>
        <v>177.35987999999998</v>
      </c>
      <c r="I54" s="21">
        <f>IF(
                        C54="INSUMO",
                                        IFERROR(
                                            IF(
                                                INDEX(
                                                    Insumos!C:C,
                                                    MATCH(
                                                        D54&amp;B54,
                                                        Insumos!I:I,
                                                        0)
                                                )&lt;&gt;"Material",
                                                INDEX(
                                                    Insumos!F:F,
                                                    MATCH(
                                                        D54&amp;B54,
                                                        Insumos!I:I,
                                                        0)
                                                ),
                                                0
                                            ),
                                            "Não encontrado"),
                                        IFERROR(
                                            INDEX(
                                                Composições!K:K,
                                                MATCH(
                                                    D54&amp;B54,
                                                    Composições!AG:AG,
                                                    0)
                                            ),
                                            "Não encontrado")
                                    )</f>
        <v>6.0076889640000015</v>
      </c>
      <c r="J54" s="45">
        <v>0.2848</v>
      </c>
      <c r="K54" s="21">
        <f t="shared" si="14"/>
        <v>227.87197382399995</v>
      </c>
      <c r="L54" s="21">
        <f t="shared" si="15"/>
        <v>27510.983399771514</v>
      </c>
      <c r="M54" s="21">
        <f t="shared" si="16"/>
        <v>7.7186787809472017</v>
      </c>
      <c r="N54" s="21">
        <f t="shared" si="17"/>
        <v>931.87608922375568</v>
      </c>
      <c r="O54" s="21">
        <f t="shared" si="18"/>
        <v>183.36756896399999</v>
      </c>
      <c r="P54" s="21">
        <f t="shared" si="19"/>
        <v>235.59065260494717</v>
      </c>
      <c r="Q54" s="21">
        <f t="shared" si="20"/>
        <v>28442.859488995273</v>
      </c>
      <c r="R54" s="45">
        <f>Q54/SUBTOTAL(109, Q20:Q173)</f>
        <v>0.16161232386721969</v>
      </c>
    </row>
    <row r="55" spans="1:18" x14ac:dyDescent="0.2">
      <c r="A55" s="1" t="s">
        <v>150</v>
      </c>
      <c r="B55" s="3" t="s">
        <v>45</v>
      </c>
      <c r="C55" s="49" t="s">
        <v>46</v>
      </c>
      <c r="D55" s="49" t="s">
        <v>151</v>
      </c>
      <c r="E55" s="12" t="s">
        <v>152</v>
      </c>
      <c r="F55" s="16" t="s">
        <v>66</v>
      </c>
      <c r="G55" s="16">
        <v>56.43</v>
      </c>
      <c r="H55" s="20">
        <f>IF(
                        C55="INSUMO",
                                        IFERROR(
                                            IF(
                                                INDEX(
                                                    Insumos!C:C,
                                                    MATCH(
                                                        D55&amp;B55,
                                                        Insumos!I:I,
                                                        0)
                                                )="Material",
                                                INDEX(
                                                    Insumos!F:F,
                                                    MATCH(
                                                        D55&amp;B55,
                                                        Insumos!I:I,
                                                        0)
                                                ),
                                                0
                                            ),
                                            "Não encontrado"),
                                        IFERROR(
                                            INDEX(
                                                Composições!I:I,
                                                MATCH(
                                                    D55&amp;B55,
                                                    Composições!AG:AG,
                                                    0)
                                            ),
                                            "Não encontrado")
                                    )</f>
        <v>26.13552</v>
      </c>
      <c r="I55" s="20">
        <f>IF(
                        C55="INSUMO",
                                        IFERROR(
                                            IF(
                                                INDEX(
                                                    Insumos!C:C,
                                                    MATCH(
                                                        D55&amp;B55,
                                                        Insumos!I:I,
                                                        0)
                                                )&lt;&gt;"Material",
                                                INDEX(
                                                    Insumos!F:F,
                                                    MATCH(
                                                        D55&amp;B55,
                                                        Insumos!I:I,
                                                        0)
                                                ),
                                                0
                                            ),
                                            "Não encontrado"),
                                        IFERROR(
                                            INDEX(
                                                Composições!K:K,
                                                MATCH(
                                                    D55&amp;B55,
                                                    Composições!AG:AG,
                                                    0)
                                            ),
                                            "Não encontrado")
                                    )</f>
        <v>3.6331232400000006</v>
      </c>
      <c r="J55" s="44">
        <v>0.2848</v>
      </c>
      <c r="K55" s="20">
        <f t="shared" si="14"/>
        <v>33.578916096</v>
      </c>
      <c r="L55" s="20">
        <f t="shared" si="15"/>
        <v>1894.8582352972801</v>
      </c>
      <c r="M55" s="20">
        <f t="shared" si="16"/>
        <v>4.6678367387520003</v>
      </c>
      <c r="N55" s="20">
        <f t="shared" si="17"/>
        <v>263.40602716777539</v>
      </c>
      <c r="O55" s="20">
        <f t="shared" si="18"/>
        <v>29.768643239999999</v>
      </c>
      <c r="P55" s="20">
        <f t="shared" si="19"/>
        <v>38.246752834751994</v>
      </c>
      <c r="Q55" s="20">
        <f t="shared" si="20"/>
        <v>2158.2642624650553</v>
      </c>
      <c r="R55" s="44">
        <f>Q55/SUBTOTAL(109, Q20:Q173)</f>
        <v>1.2263257254830595E-2</v>
      </c>
    </row>
    <row r="56" spans="1:18" x14ac:dyDescent="0.2">
      <c r="A56" s="2" t="s">
        <v>153</v>
      </c>
      <c r="B56" s="4" t="s">
        <v>154</v>
      </c>
      <c r="C56" s="50" t="s">
        <v>46</v>
      </c>
      <c r="D56" s="50" t="s">
        <v>155</v>
      </c>
      <c r="E56" s="13" t="s">
        <v>156</v>
      </c>
      <c r="F56" s="17" t="s">
        <v>70</v>
      </c>
      <c r="G56" s="17">
        <v>120.73</v>
      </c>
      <c r="H56" s="21">
        <f>IF(
                        C56="INSUMO",
                                        IFERROR(
                                            IF(
                                                INDEX(
                                                    Insumos!C:C,
                                                    MATCH(
                                                        D56&amp;B56,
                                                        Insumos!I:I,
                                                        0)
                                                )="Material",
                                                INDEX(
                                                    Insumos!F:F,
                                                    MATCH(
                                                        D56&amp;B56,
                                                        Insumos!I:I,
                                                        0)
                                                ),
                                                0
                                            ),
                                            "Não encontrado"),
                                        IFERROR(
                                            INDEX(
                                                Composições!I:I,
                                                MATCH(
                                                    D56&amp;B56,
                                                    Composições!AG:AG,
                                                    0)
                                            ),
                                            "Não encontrado")
                                    )</f>
        <v>8.1323121720000007</v>
      </c>
      <c r="I56" s="21">
        <f>IF(
                        C56="INSUMO",
                                        IFERROR(
                                            IF(
                                                INDEX(
                                                    Insumos!C:C,
                                                    MATCH(
                                                        D56&amp;B56,
                                                        Insumos!I:I,
                                                        0)
                                                )&lt;&gt;"Material",
                                                INDEX(
                                                    Insumos!F:F,
                                                    MATCH(
                                                        D56&amp;B56,
                                                        Insumos!I:I,
                                                        0)
                                                ),
                                                0
                                            ),
                                            "Não encontrado"),
                                        IFERROR(
                                            INDEX(
                                                Composições!K:K,
                                                MATCH(
                                                    D56&amp;B56,
                                                    Composições!AG:AG,
                                                    0)
                                            ),
                                            "Não encontrado")
                                    )</f>
        <v>3.6302092359215017</v>
      </c>
      <c r="J56" s="45">
        <v>0.2848</v>
      </c>
      <c r="K56" s="21">
        <f t="shared" si="14"/>
        <v>10.448394678585601</v>
      </c>
      <c r="L56" s="21">
        <f t="shared" si="15"/>
        <v>1261.4346895456397</v>
      </c>
      <c r="M56" s="21">
        <f t="shared" si="16"/>
        <v>4.6640928263119452</v>
      </c>
      <c r="N56" s="21">
        <f t="shared" si="17"/>
        <v>563.0959269206412</v>
      </c>
      <c r="O56" s="21">
        <f t="shared" si="18"/>
        <v>11.762521407921502</v>
      </c>
      <c r="P56" s="21">
        <f t="shared" si="19"/>
        <v>15.112487504897546</v>
      </c>
      <c r="Q56" s="21">
        <f t="shared" si="20"/>
        <v>1824.5306164662807</v>
      </c>
      <c r="R56" s="45">
        <f>Q56/SUBTOTAL(109, Q20:Q173)</f>
        <v>1.0366982722257315E-2</v>
      </c>
    </row>
    <row r="57" spans="1:18" ht="38.25" x14ac:dyDescent="0.2">
      <c r="A57" s="1" t="s">
        <v>157</v>
      </c>
      <c r="B57" s="3" t="s">
        <v>45</v>
      </c>
      <c r="C57" s="49" t="s">
        <v>46</v>
      </c>
      <c r="D57" s="49" t="s">
        <v>158</v>
      </c>
      <c r="E57" s="12" t="s">
        <v>159</v>
      </c>
      <c r="F57" s="16" t="s">
        <v>80</v>
      </c>
      <c r="G57" s="16">
        <v>0.1</v>
      </c>
      <c r="H57" s="20">
        <f>IF(
                        C57="INSUMO",
                                        IFERROR(
                                            IF(
                                                INDEX(
                                                    Insumos!C:C,
                                                    MATCH(
                                                        D57&amp;B57,
                                                        Insumos!I:I,
                                                        0)
                                                )="Material",
                                                INDEX(
                                                    Insumos!F:F,
                                                    MATCH(
                                                        D57&amp;B57,
                                                        Insumos!I:I,
                                                        0)
                                                ),
                                                0
                                            ),
                                            "Não encontrado"),
                                        IFERROR(
                                            INDEX(
                                                Composições!I:I,
                                                MATCH(
                                                    D57&amp;B57,
                                                    Composições!AG:AG,
                                                    0)
                                            ),
                                            "Não encontrado")
                                    )</f>
        <v>778.90319999999997</v>
      </c>
      <c r="I57" s="20">
        <f>IF(
                        C57="INSUMO",
                                        IFERROR(
                                            IF(
                                                INDEX(
                                                    Insumos!C:C,
                                                    MATCH(
                                                        D57&amp;B57,
                                                        Insumos!I:I,
                                                        0)
                                                )&lt;&gt;"Material",
                                                INDEX(
                                                    Insumos!F:F,
                                                    MATCH(
                                                        D57&amp;B57,
                                                        Insumos!I:I,
                                                        0)
                                                ),
                                                0
                                            ),
                                            "Não encontrado"),
                                        IFERROR(
                                            INDEX(
                                                Composições!K:K,
                                                MATCH(
                                                    D57&amp;B57,
                                                    Composições!AG:AG,
                                                    0)
                                            ),
                                            "Não encontrado")
                                    )</f>
        <v>200.37659616000002</v>
      </c>
      <c r="J57" s="44">
        <v>0.2848</v>
      </c>
      <c r="K57" s="20">
        <f t="shared" si="14"/>
        <v>1000.7348313599999</v>
      </c>
      <c r="L57" s="20">
        <f t="shared" si="15"/>
        <v>100.07348313599999</v>
      </c>
      <c r="M57" s="20">
        <f t="shared" si="16"/>
        <v>257.44385074636801</v>
      </c>
      <c r="N57" s="20">
        <f t="shared" si="17"/>
        <v>25.744385074636803</v>
      </c>
      <c r="O57" s="20">
        <f t="shared" si="18"/>
        <v>979.27979615999993</v>
      </c>
      <c r="P57" s="20">
        <f t="shared" si="19"/>
        <v>1258.1786821063679</v>
      </c>
      <c r="Q57" s="20">
        <f t="shared" si="20"/>
        <v>125.81786821063679</v>
      </c>
      <c r="R57" s="44">
        <f>Q57/SUBTOTAL(109, Q20:Q173)</f>
        <v>7.1489711058790844E-4</v>
      </c>
    </row>
    <row r="58" spans="1:18" x14ac:dyDescent="0.2">
      <c r="A58" s="8" t="s">
        <v>160</v>
      </c>
      <c r="B58" s="9"/>
      <c r="C58" s="9"/>
      <c r="D58" s="9"/>
      <c r="E58" s="9" t="s">
        <v>161</v>
      </c>
      <c r="F58" s="14"/>
      <c r="G58" s="14"/>
      <c r="H58" s="18"/>
      <c r="I58" s="18"/>
      <c r="J58" s="41" t="s">
        <v>43</v>
      </c>
      <c r="K58" s="18"/>
      <c r="L58" s="18">
        <f>SUBTOTAL(109,L59:L132)</f>
        <v>25448.064631337573</v>
      </c>
      <c r="M58" s="18"/>
      <c r="N58" s="18">
        <f>SUBTOTAL(109,N59:N132)</f>
        <v>9719.1527176890013</v>
      </c>
      <c r="O58" s="18"/>
      <c r="P58" s="18"/>
      <c r="Q58" s="18">
        <f>SUBTOTAL(109,Q59:Q132)</f>
        <v>35167.21734902657</v>
      </c>
      <c r="R58" s="41">
        <f>Q58/SUBTOTAL(109, Q20:Q173)</f>
        <v>0.19982012434153304</v>
      </c>
    </row>
    <row r="59" spans="1:18" x14ac:dyDescent="0.2">
      <c r="A59" s="10" t="s">
        <v>162</v>
      </c>
      <c r="B59" s="11" t="s">
        <v>89</v>
      </c>
      <c r="C59" s="11" t="s">
        <v>89</v>
      </c>
      <c r="D59" s="11" t="s">
        <v>89</v>
      </c>
      <c r="E59" s="11" t="s">
        <v>163</v>
      </c>
      <c r="F59" s="15" t="s">
        <v>89</v>
      </c>
      <c r="G59" s="15"/>
      <c r="H59" s="19"/>
      <c r="I59" s="19"/>
      <c r="J59" s="42" t="s">
        <v>43</v>
      </c>
      <c r="K59" s="19"/>
      <c r="L59" s="19">
        <f>SUBTOTAL(109,L60:L64)</f>
        <v>82.115003555200005</v>
      </c>
      <c r="M59" s="19"/>
      <c r="N59" s="19">
        <f>SUBTOTAL(109,N60:N64)</f>
        <v>447.90917335865782</v>
      </c>
      <c r="O59" s="19"/>
      <c r="P59" s="19"/>
      <c r="Q59" s="19">
        <f>SUBTOTAL(109,Q60:Q64)</f>
        <v>530.02417691385779</v>
      </c>
      <c r="R59" s="42">
        <f>Q59/SUBTOTAL(109, Q20:Q173)</f>
        <v>3.0115973033583605E-3</v>
      </c>
    </row>
    <row r="60" spans="1:18" ht="25.5" x14ac:dyDescent="0.2">
      <c r="A60" s="1" t="s">
        <v>164</v>
      </c>
      <c r="B60" s="3" t="s">
        <v>98</v>
      </c>
      <c r="C60" s="49" t="s">
        <v>46</v>
      </c>
      <c r="D60" s="49" t="s">
        <v>165</v>
      </c>
      <c r="E60" s="12" t="s">
        <v>166</v>
      </c>
      <c r="F60" s="16" t="s">
        <v>56</v>
      </c>
      <c r="G60" s="16">
        <v>24</v>
      </c>
      <c r="H60" s="20">
        <f>IF(
                        C60="INSUMO",
                                        IFERROR(
                                            IF(
                                                INDEX(
                                                    Insumos!C:C,
                                                    MATCH(
                                                        D60&amp;B60,
                                                        Insumos!I:I,
                                                        0)
                                                )="Material",
                                                INDEX(
                                                    Insumos!F:F,
                                                    MATCH(
                                                        D60&amp;B60,
                                                        Insumos!I:I,
                                                        0)
                                                ),
                                                0
                                            ),
                                            "Não encontrado"),
                                        IFERROR(
                                            INDEX(
                                                Composições!I:I,
                                                MATCH(
                                                    D60&amp;B60,
                                                    Composições!AG:AG,
                                                    0)
                                            ),
                                            "Não encontrado")
                                    )</f>
        <v>0.32666499999999998</v>
      </c>
      <c r="I60" s="20">
        <f>IF(
                        C60="INSUMO",
                                        IFERROR(
                                            IF(
                                                INDEX(
                                                    Insumos!C:C,
                                                    MATCH(
                                                        D60&amp;B60,
                                                        Insumos!I:I,
                                                        0)
                                                )&lt;&gt;"Material",
                                                INDEX(
                                                    Insumos!F:F,
                                                    MATCH(
                                                        D60&amp;B60,
                                                        Insumos!I:I,
                                                        0)
                                                ),
                                                0
                                            ),
                                            "Não encontrado"),
                                        IFERROR(
                                            INDEX(
                                                Composições!K:K,
                                                MATCH(
                                                    D60&amp;B60,
                                                    Composições!AG:AG,
                                                    0)
                                            ),
                                            "Não encontrado")
                                    )</f>
        <v>1.7683231684</v>
      </c>
      <c r="J60" s="44">
        <v>0.2848</v>
      </c>
      <c r="K60" s="20">
        <f>H60*(1+J60)</f>
        <v>0.41969919199999994</v>
      </c>
      <c r="L60" s="20">
        <f>G60*K60</f>
        <v>10.072780607999999</v>
      </c>
      <c r="M60" s="20">
        <f>I60*(1+J60)</f>
        <v>2.2719416067603198</v>
      </c>
      <c r="N60" s="20">
        <f>G60*M60</f>
        <v>54.526598562247671</v>
      </c>
      <c r="O60" s="20">
        <f>H60 + I60</f>
        <v>2.0949881684</v>
      </c>
      <c r="P60" s="20">
        <f>O60*(1+J60)</f>
        <v>2.6916407987603197</v>
      </c>
      <c r="Q60" s="20">
        <f>G60*P60</f>
        <v>64.599379170247673</v>
      </c>
      <c r="R60" s="44">
        <f>Q60/SUBTOTAL(109, Q20:Q173)</f>
        <v>3.6705366393005308E-4</v>
      </c>
    </row>
    <row r="61" spans="1:18" ht="25.5" x14ac:dyDescent="0.2">
      <c r="A61" s="2" t="s">
        <v>167</v>
      </c>
      <c r="B61" s="4" t="s">
        <v>98</v>
      </c>
      <c r="C61" s="50" t="s">
        <v>46</v>
      </c>
      <c r="D61" s="50" t="s">
        <v>168</v>
      </c>
      <c r="E61" s="13" t="s">
        <v>169</v>
      </c>
      <c r="F61" s="17" t="s">
        <v>56</v>
      </c>
      <c r="G61" s="17">
        <v>52</v>
      </c>
      <c r="H61" s="21">
        <f>IF(
                        C61="INSUMO",
                                        IFERROR(
                                            IF(
                                                INDEX(
                                                    Insumos!C:C,
                                                    MATCH(
                                                        D61&amp;B61,
                                                        Insumos!I:I,
                                                        0)
                                                )="Material",
                                                INDEX(
                                                    Insumos!F:F,
                                                    MATCH(
                                                        D61&amp;B61,
                                                        Insumos!I:I,
                                                        0)
                                                ),
                                                0
                                            ),
                                            "Não encontrado"),
                                        IFERROR(
                                            INDEX(
                                                Composições!I:I,
                                                MATCH(
                                                    D61&amp;B61,
                                                    Composições!AG:AG,
                                                    0)
                                            ),
                                            "Não encontrado")
                                    )</f>
        <v>0.12109499999999998</v>
      </c>
      <c r="I61" s="21">
        <f>IF(
                        C61="INSUMO",
                                        IFERROR(
                                            IF(
                                                INDEX(
                                                    Insumos!C:C,
                                                    MATCH(
                                                        D61&amp;B61,
                                                        Insumos!I:I,
                                                        0)
                                                )&lt;&gt;"Material",
                                                INDEX(
                                                    Insumos!F:F,
                                                    MATCH(
                                                        D61&amp;B61,
                                                        Insumos!I:I,
                                                        0)
                                                ),
                                                0
                                            ),
                                            "Não encontrado"),
                                        IFERROR(
                                            INDEX(
                                                Composições!K:K,
                                                MATCH(
                                                    D61&amp;B61,
                                                    Composições!AG:AG,
                                                    0)
                                            ),
                                            "Não encontrado")
                                    )</f>
        <v>0.65552945608000002</v>
      </c>
      <c r="J61" s="45">
        <v>0.2848</v>
      </c>
      <c r="K61" s="21">
        <f>H61*(1+J61)</f>
        <v>0.15558285599999996</v>
      </c>
      <c r="L61" s="21">
        <f>G61*K61</f>
        <v>8.0903085119999982</v>
      </c>
      <c r="M61" s="21">
        <f>I61*(1+J61)</f>
        <v>0.84222424517158401</v>
      </c>
      <c r="N61" s="21">
        <f>G61*M61</f>
        <v>43.795660748922366</v>
      </c>
      <c r="O61" s="21">
        <f>H61 + I61</f>
        <v>0.77662445607999997</v>
      </c>
      <c r="P61" s="21">
        <f>O61*(1+J61)</f>
        <v>0.99780710117158389</v>
      </c>
      <c r="Q61" s="21">
        <f>G61*P61</f>
        <v>51.885969260922366</v>
      </c>
      <c r="R61" s="45">
        <f>Q61/SUBTOTAL(109, Q20:Q173)</f>
        <v>2.9481607050110977E-4</v>
      </c>
    </row>
    <row r="62" spans="1:18" ht="25.5" x14ac:dyDescent="0.2">
      <c r="A62" s="1" t="s">
        <v>170</v>
      </c>
      <c r="B62" s="3" t="s">
        <v>98</v>
      </c>
      <c r="C62" s="49" t="s">
        <v>46</v>
      </c>
      <c r="D62" s="49" t="s">
        <v>171</v>
      </c>
      <c r="E62" s="12" t="s">
        <v>172</v>
      </c>
      <c r="F62" s="16" t="s">
        <v>66</v>
      </c>
      <c r="G62" s="16">
        <v>501</v>
      </c>
      <c r="H62" s="20">
        <f>IF(
                        C62="INSUMO",
                                        IFERROR(
                                            IF(
                                                INDEX(
                                                    Insumos!C:C,
                                                    MATCH(
                                                        D62&amp;B62,
                                                        Insumos!I:I,
                                                        0)
                                                )="Material",
                                                INDEX(
                                                    Insumos!F:F,
                                                    MATCH(
                                                        D62&amp;B62,
                                                        Insumos!I:I,
                                                        0)
                                                ),
                                                0
                                            ),
                                            "Não encontrado"),
                                        IFERROR(
                                            INDEX(
                                                Composições!I:I,
                                                MATCH(
                                                    D62&amp;B62,
                                                    Composições!AG:AG,
                                                    0)
                                            ),
                                            "Não encontrado")
                                    )</f>
        <v>7.1988999999999997E-2</v>
      </c>
      <c r="I62" s="20">
        <f>IF(
                        C62="INSUMO",
                                        IFERROR(
                                            IF(
                                                INDEX(
                                                    Insumos!C:C,
                                                    MATCH(
                                                        D62&amp;B62,
                                                        Insumos!I:I,
                                                        0)
                                                )&lt;&gt;"Material",
                                                INDEX(
                                                    Insumos!F:F,
                                                    MATCH(
                                                        D62&amp;B62,
                                                        Insumos!I:I,
                                                        0)
                                                ),
                                                0
                                            ),
                                            "Não encontrado"),
                                        IFERROR(
                                            INDEX(
                                                Composições!K:K,
                                                MATCH(
                                                    D62&amp;B62,
                                                    Composições!AG:AG,
                                                    0)
                                            ),
                                            "Não encontrado")
                                    )</f>
        <v>0.38940081479999999</v>
      </c>
      <c r="J62" s="44">
        <v>0.2848</v>
      </c>
      <c r="K62" s="20">
        <f>H62*(1+J62)</f>
        <v>9.2491467199999997E-2</v>
      </c>
      <c r="L62" s="20">
        <f>G62*K62</f>
        <v>46.3382250672</v>
      </c>
      <c r="M62" s="20">
        <f>I62*(1+J62)</f>
        <v>0.50030216685503992</v>
      </c>
      <c r="N62" s="20">
        <f>G62*M62</f>
        <v>250.651385594375</v>
      </c>
      <c r="O62" s="20">
        <f>H62 + I62</f>
        <v>0.46138981479999996</v>
      </c>
      <c r="P62" s="20">
        <f>O62*(1+J62)</f>
        <v>0.59279363405503993</v>
      </c>
      <c r="Q62" s="20">
        <f>G62*P62</f>
        <v>296.989610661575</v>
      </c>
      <c r="R62" s="44">
        <f>Q62/SUBTOTAL(109, Q20:Q173)</f>
        <v>1.6874949286307995E-3</v>
      </c>
    </row>
    <row r="63" spans="1:18" x14ac:dyDescent="0.2">
      <c r="A63" s="2" t="s">
        <v>173</v>
      </c>
      <c r="B63" s="4" t="s">
        <v>45</v>
      </c>
      <c r="C63" s="50" t="s">
        <v>46</v>
      </c>
      <c r="D63" s="50" t="s">
        <v>174</v>
      </c>
      <c r="E63" s="13" t="s">
        <v>175</v>
      </c>
      <c r="F63" s="17" t="s">
        <v>66</v>
      </c>
      <c r="G63" s="17">
        <v>159.80000000000001</v>
      </c>
      <c r="H63" s="21">
        <f>IF(
                        C63="INSUMO",
                                        IFERROR(
                                            IF(
                                                INDEX(
                                                    Insumos!C:C,
                                                    MATCH(
                                                        D63&amp;B63,
                                                        Insumos!I:I,
                                                        0)
                                                )="Material",
                                                INDEX(
                                                    Insumos!F:F,
                                                    MATCH(
                                                        D63&amp;B63,
                                                        Insumos!I:I,
                                                        0)
                                                ),
                                                0
                                            ),
                                            "Não encontrado"),
                                        IFERROR(
                                            INDEX(
                                                Composições!I:I,
                                                MATCH(
                                                    D63&amp;B63,
                                                    Composições!AG:AG,
                                                    0)
                                            ),
                                            "Não encontrado")
                                    )</f>
        <v>7.3525000000000007E-2</v>
      </c>
      <c r="I63" s="21">
        <f>IF(
                        C63="INSUMO",
                                        IFERROR(
                                            IF(
                                                INDEX(
                                                    Insumos!C:C,
                                                    MATCH(
                                                        D63&amp;B63,
                                                        Insumos!I:I,
                                                        0)
                                                )&lt;&gt;"Material",
                                                INDEX(
                                                    Insumos!F:F,
                                                    MATCH(
                                                        D63&amp;B63,
                                                        Insumos!I:I,
                                                        0)
                                                ),
                                                0
                                            ),
                                            "Não encontrado"),
                                        IFERROR(
                                            INDEX(
                                                Composições!K:K,
                                                MATCH(
                                                    D63&amp;B63,
                                                    Composições!AG:AG,
                                                    0)
                                            ),
                                            "Não encontrado")
                                    )</f>
        <v>0.41548607815999994</v>
      </c>
      <c r="J63" s="45">
        <v>0.2848</v>
      </c>
      <c r="K63" s="21">
        <f>H63*(1+J63)</f>
        <v>9.4464920000000008E-2</v>
      </c>
      <c r="L63" s="21">
        <f>G63*K63</f>
        <v>15.095494216000002</v>
      </c>
      <c r="M63" s="21">
        <f>I63*(1+J63)</f>
        <v>0.53381651321996793</v>
      </c>
      <c r="N63" s="21">
        <f>G63*M63</f>
        <v>85.303878812550877</v>
      </c>
      <c r="O63" s="21">
        <f>H63 + I63</f>
        <v>0.48901107815999995</v>
      </c>
      <c r="P63" s="21">
        <f>O63*(1+J63)</f>
        <v>0.62828143321996788</v>
      </c>
      <c r="Q63" s="21">
        <f>G63*P63</f>
        <v>100.39937302855087</v>
      </c>
      <c r="R63" s="45">
        <f>Q63/SUBTOTAL(109, Q20:Q173)</f>
        <v>5.7046922431388516E-4</v>
      </c>
    </row>
    <row r="64" spans="1:18" ht="25.5" x14ac:dyDescent="0.2">
      <c r="A64" s="1" t="s">
        <v>176</v>
      </c>
      <c r="B64" s="3" t="s">
        <v>98</v>
      </c>
      <c r="C64" s="49" t="s">
        <v>46</v>
      </c>
      <c r="D64" s="49" t="s">
        <v>165</v>
      </c>
      <c r="E64" s="12" t="s">
        <v>166</v>
      </c>
      <c r="F64" s="16" t="s">
        <v>56</v>
      </c>
      <c r="G64" s="16">
        <v>6</v>
      </c>
      <c r="H64" s="20">
        <f>IF(
                        C64="INSUMO",
                                        IFERROR(
                                            IF(
                                                INDEX(
                                                    Insumos!C:C,
                                                    MATCH(
                                                        D64&amp;B64,
                                                        Insumos!I:I,
                                                        0)
                                                )="Material",
                                                INDEX(
                                                    Insumos!F:F,
                                                    MATCH(
                                                        D64&amp;B64,
                                                        Insumos!I:I,
                                                        0)
                                                ),
                                                0
                                            ),
                                            "Não encontrado"),
                                        IFERROR(
                                            INDEX(
                                                Composições!I:I,
                                                MATCH(
                                                    D64&amp;B64,
                                                    Composições!AG:AG,
                                                    0)
                                            ),
                                            "Não encontrado")
                                    )</f>
        <v>0.32666499999999998</v>
      </c>
      <c r="I64" s="20">
        <f>IF(
                        C64="INSUMO",
                                        IFERROR(
                                            IF(
                                                INDEX(
                                                    Insumos!C:C,
                                                    MATCH(
                                                        D64&amp;B64,
                                                        Insumos!I:I,
                                                        0)
                                                )&lt;&gt;"Material",
                                                INDEX(
                                                    Insumos!F:F,
                                                    MATCH(
                                                        D64&amp;B64,
                                                        Insumos!I:I,
                                                        0)
                                                ),
                                                0
                                            ),
                                            "Não encontrado"),
                                        IFERROR(
                                            INDEX(
                                                Composições!K:K,
                                                MATCH(
                                                    D64&amp;B64,
                                                    Composições!AG:AG,
                                                    0)
                                            ),
                                            "Não encontrado")
                                    )</f>
        <v>1.7683231684</v>
      </c>
      <c r="J64" s="44">
        <v>0.2848</v>
      </c>
      <c r="K64" s="20">
        <f>H64*(1+J64)</f>
        <v>0.41969919199999994</v>
      </c>
      <c r="L64" s="20">
        <f>G64*K64</f>
        <v>2.5181951519999997</v>
      </c>
      <c r="M64" s="20">
        <f>I64*(1+J64)</f>
        <v>2.2719416067603198</v>
      </c>
      <c r="N64" s="20">
        <f>G64*M64</f>
        <v>13.631649640561918</v>
      </c>
      <c r="O64" s="20">
        <f>H64 + I64</f>
        <v>2.0949881684</v>
      </c>
      <c r="P64" s="20">
        <f>O64*(1+J64)</f>
        <v>2.6916407987603197</v>
      </c>
      <c r="Q64" s="20">
        <f>G64*P64</f>
        <v>16.149844792561918</v>
      </c>
      <c r="R64" s="44">
        <f>Q64/SUBTOTAL(109, Q20:Q173)</f>
        <v>9.1763415982513269E-5</v>
      </c>
    </row>
    <row r="65" spans="1:18" x14ac:dyDescent="0.2">
      <c r="A65" s="10" t="s">
        <v>177</v>
      </c>
      <c r="B65" s="11" t="s">
        <v>89</v>
      </c>
      <c r="C65" s="11" t="s">
        <v>89</v>
      </c>
      <c r="D65" s="11" t="s">
        <v>89</v>
      </c>
      <c r="E65" s="11" t="s">
        <v>178</v>
      </c>
      <c r="F65" s="15" t="s">
        <v>89</v>
      </c>
      <c r="G65" s="15"/>
      <c r="H65" s="19"/>
      <c r="I65" s="19"/>
      <c r="J65" s="42" t="s">
        <v>43</v>
      </c>
      <c r="K65" s="19"/>
      <c r="L65" s="19">
        <f>SUBTOTAL(109,L66:L102)</f>
        <v>13340.629755089121</v>
      </c>
      <c r="M65" s="19"/>
      <c r="N65" s="19">
        <f>SUBTOTAL(109,N66:N102)</f>
        <v>4743.9136992027579</v>
      </c>
      <c r="O65" s="19"/>
      <c r="P65" s="19"/>
      <c r="Q65" s="19">
        <f>SUBTOTAL(109,Q66:Q102)</f>
        <v>18084.543454291877</v>
      </c>
      <c r="R65" s="42">
        <f>Q65/SUBTOTAL(109, Q20:Q173)</f>
        <v>0.10275637352343678</v>
      </c>
    </row>
    <row r="66" spans="1:18" ht="25.5" x14ac:dyDescent="0.2">
      <c r="A66" s="1" t="s">
        <v>179</v>
      </c>
      <c r="B66" s="3" t="s">
        <v>45</v>
      </c>
      <c r="C66" s="49" t="s">
        <v>46</v>
      </c>
      <c r="D66" s="49" t="s">
        <v>180</v>
      </c>
      <c r="E66" s="12" t="s">
        <v>181</v>
      </c>
      <c r="F66" s="16" t="s">
        <v>56</v>
      </c>
      <c r="G66" s="16">
        <v>17</v>
      </c>
      <c r="H66" s="20">
        <f>IF(
                        C66="INSUMO",
                                        IFERROR(
                                            IF(
                                                INDEX(
                                                    Insumos!C:C,
                                                    MATCH(
                                                        D66&amp;B66,
                                                        Insumos!I:I,
                                                        0)
                                                )="Material",
                                                INDEX(
                                                    Insumos!F:F,
                                                    MATCH(
                                                        D66&amp;B66,
                                                        Insumos!I:I,
                                                        0)
                                                ),
                                                0
                                            ),
                                            "Não encontrado"),
                                        IFERROR(
                                            INDEX(
                                                Composições!I:I,
                                                MATCH(
                                                    D66&amp;B66,
                                                    Composições!AG:AG,
                                                    0)
                                            ),
                                            "Não encontrado")
                                    )</f>
        <v>9.5235000000000003</v>
      </c>
      <c r="I66" s="20">
        <f>IF(
                        C66="INSUMO",
                                        IFERROR(
                                            IF(
                                                INDEX(
                                                    Insumos!C:C,
                                                    MATCH(
                                                        D66&amp;B66,
                                                        Insumos!I:I,
                                                        0)
                                                )&lt;&gt;"Material",
                                                INDEX(
                                                    Insumos!F:F,
                                                    MATCH(
                                                        D66&amp;B66,
                                                        Insumos!I:I,
                                                        0)
                                                ),
                                                0
                                            ),
                                            "Não encontrado"),
                                        IFERROR(
                                            INDEX(
                                                Composições!K:K,
                                                MATCH(
                                                    D66&amp;B66,
                                                    Composições!AG:AG,
                                                    0)
                                            ),
                                            "Não encontrado")
                                    )</f>
        <v>16.089144395999998</v>
      </c>
      <c r="J66" s="44">
        <v>0.2848</v>
      </c>
      <c r="K66" s="20">
        <f t="shared" ref="K66:K102" si="21">H66*(1+J66)</f>
        <v>12.2357928</v>
      </c>
      <c r="L66" s="20">
        <f t="shared" ref="L66:L102" si="22">G66*K66</f>
        <v>208.00847760000002</v>
      </c>
      <c r="M66" s="20">
        <f t="shared" ref="M66:M102" si="23">I66*(1+J66)</f>
        <v>20.671332719980796</v>
      </c>
      <c r="N66" s="20">
        <f t="shared" ref="N66:N102" si="24">G66*M66</f>
        <v>351.41265623967354</v>
      </c>
      <c r="O66" s="20">
        <f t="shared" ref="O66:O102" si="25">H66 + I66</f>
        <v>25.612644396</v>
      </c>
      <c r="P66" s="20">
        <f t="shared" ref="P66:P102" si="26">O66*(1+J66)</f>
        <v>32.907125519980802</v>
      </c>
      <c r="Q66" s="20">
        <f t="shared" ref="Q66:Q102" si="27">G66*P66</f>
        <v>559.42113383967364</v>
      </c>
      <c r="R66" s="44">
        <f>Q66/SUBTOTAL(109, Q20:Q173)</f>
        <v>3.1786308087358287E-3</v>
      </c>
    </row>
    <row r="67" spans="1:18" ht="25.5" x14ac:dyDescent="0.2">
      <c r="A67" s="2" t="s">
        <v>182</v>
      </c>
      <c r="B67" s="4" t="s">
        <v>98</v>
      </c>
      <c r="C67" s="50" t="s">
        <v>46</v>
      </c>
      <c r="D67" s="50" t="s">
        <v>183</v>
      </c>
      <c r="E67" s="13" t="s">
        <v>184</v>
      </c>
      <c r="F67" s="17" t="s">
        <v>56</v>
      </c>
      <c r="G67" s="17">
        <v>18</v>
      </c>
      <c r="H67" s="21">
        <f>IF(
                        C67="INSUMO",
                                        IFERROR(
                                            IF(
                                                INDEX(
                                                    Insumos!C:C,
                                                    MATCH(
                                                        D67&amp;B67,
                                                        Insumos!I:I,
                                                        0)
                                                )="Material",
                                                INDEX(
                                                    Insumos!F:F,
                                                    MATCH(
                                                        D67&amp;B67,
                                                        Insumos!I:I,
                                                        0)
                                                ),
                                                0
                                            ),
                                            "Não encontrado"),
                                        IFERROR(
                                            INDEX(
                                                Composições!I:I,
                                                MATCH(
                                                    D67&amp;B67,
                                                    Composições!AG:AG,
                                                    0)
                                            ),
                                            "Não encontrado")
                                    )</f>
        <v>8.4870000000000001</v>
      </c>
      <c r="I67" s="21">
        <f>IF(
                        C67="INSUMO",
                                        IFERROR(
                                            IF(
                                                INDEX(
                                                    Insumos!C:C,
                                                    MATCH(
                                                        D67&amp;B67,
                                                        Insumos!I:I,
                                                        0)
                                                )&lt;&gt;"Material",
                                                INDEX(
                                                    Insumos!F:F,
                                                    MATCH(
                                                        D67&amp;B67,
                                                        Insumos!I:I,
                                                        0)
                                                ),
                                                0
                                            ),
                                            "Não encontrado"),
                                        IFERROR(
                                            INDEX(
                                                Composições!K:K,
                                                MATCH(
                                                    D67&amp;B67,
                                                    Composições!AG:AG,
                                                    0)
                                            ),
                                            "Não encontrado")
                                    )</f>
        <v>12.274192631999998</v>
      </c>
      <c r="J67" s="45">
        <v>0.2848</v>
      </c>
      <c r="K67" s="21">
        <f t="shared" si="21"/>
        <v>10.9040976</v>
      </c>
      <c r="L67" s="21">
        <f t="shared" si="22"/>
        <v>196.2737568</v>
      </c>
      <c r="M67" s="21">
        <f t="shared" si="23"/>
        <v>15.769882693593598</v>
      </c>
      <c r="N67" s="21">
        <f t="shared" si="24"/>
        <v>283.85788848468474</v>
      </c>
      <c r="O67" s="21">
        <f t="shared" si="25"/>
        <v>20.761192631999997</v>
      </c>
      <c r="P67" s="21">
        <f t="shared" si="26"/>
        <v>26.673980293593594</v>
      </c>
      <c r="Q67" s="21">
        <f t="shared" si="27"/>
        <v>480.13164528468468</v>
      </c>
      <c r="R67" s="45">
        <f>Q67/SUBTOTAL(109, Q20:Q173)</f>
        <v>2.7281079452180813E-3</v>
      </c>
    </row>
    <row r="68" spans="1:18" ht="25.5" x14ac:dyDescent="0.2">
      <c r="A68" s="1" t="s">
        <v>185</v>
      </c>
      <c r="B68" s="3" t="s">
        <v>98</v>
      </c>
      <c r="C68" s="49" t="s">
        <v>46</v>
      </c>
      <c r="D68" s="49" t="s">
        <v>186</v>
      </c>
      <c r="E68" s="12" t="s">
        <v>187</v>
      </c>
      <c r="F68" s="16" t="s">
        <v>56</v>
      </c>
      <c r="G68" s="16">
        <v>1</v>
      </c>
      <c r="H68" s="20">
        <f>IF(
                        C68="INSUMO",
                                        IFERROR(
                                            IF(
                                                INDEX(
                                                    Insumos!C:C,
                                                    MATCH(
                                                        D68&amp;B68,
                                                        Insumos!I:I,
                                                        0)
                                                )="Material",
                                                INDEX(
                                                    Insumos!F:F,
                                                    MATCH(
                                                        D68&amp;B68,
                                                        Insumos!I:I,
                                                        0)
                                                ),
                                                0
                                            ),
                                            "Não encontrado"),
                                        IFERROR(
                                            INDEX(
                                                Composições!I:I,
                                                MATCH(
                                                    D68&amp;B68,
                                                    Composições!AG:AG,
                                                    0)
                                            ),
                                            "Não encontrado")
                                    )</f>
        <v>18.256499999999999</v>
      </c>
      <c r="I68" s="20">
        <f>IF(
                        C68="INSUMO",
                                        IFERROR(
                                            IF(
                                                INDEX(
                                                    Insumos!C:C,
                                                    MATCH(
                                                        D68&amp;B68,
                                                        Insumos!I:I,
                                                        0)
                                                )&lt;&gt;"Material",
                                                INDEX(
                                                    Insumos!F:F,
                                                    MATCH(
                                                        D68&amp;B68,
                                                        Insumos!I:I,
                                                        0)
                                                ),
                                                0
                                            ),
                                            "Não encontrado"),
                                        IFERROR(
                                            INDEX(
                                                Composições!K:K,
                                                MATCH(
                                                    D68&amp;B68,
                                                    Composições!AG:AG,
                                                    0)
                                            ),
                                            "Não encontrado")
                                    )</f>
        <v>24.824831044</v>
      </c>
      <c r="J68" s="44">
        <v>0.2848</v>
      </c>
      <c r="K68" s="20">
        <f t="shared" si="21"/>
        <v>23.455951199999998</v>
      </c>
      <c r="L68" s="20">
        <f t="shared" si="22"/>
        <v>23.455951199999998</v>
      </c>
      <c r="M68" s="20">
        <f t="shared" si="23"/>
        <v>31.894942925331197</v>
      </c>
      <c r="N68" s="20">
        <f t="shared" si="24"/>
        <v>31.894942925331197</v>
      </c>
      <c r="O68" s="20">
        <f t="shared" si="25"/>
        <v>43.081331043999995</v>
      </c>
      <c r="P68" s="20">
        <f t="shared" si="26"/>
        <v>55.350894125331195</v>
      </c>
      <c r="Q68" s="20">
        <f t="shared" si="27"/>
        <v>55.350894125331195</v>
      </c>
      <c r="R68" s="44">
        <f>Q68/SUBTOTAL(109, Q20:Q173)</f>
        <v>3.1450377312394485E-4</v>
      </c>
    </row>
    <row r="69" spans="1:18" ht="38.25" x14ac:dyDescent="0.2">
      <c r="A69" s="2" t="s">
        <v>188</v>
      </c>
      <c r="B69" s="4" t="s">
        <v>98</v>
      </c>
      <c r="C69" s="50" t="s">
        <v>46</v>
      </c>
      <c r="D69" s="50" t="s">
        <v>189</v>
      </c>
      <c r="E69" s="13" t="s">
        <v>190</v>
      </c>
      <c r="F69" s="17" t="s">
        <v>56</v>
      </c>
      <c r="G69" s="17">
        <v>2</v>
      </c>
      <c r="H69" s="21">
        <f>IF(
                        C69="INSUMO",
                                        IFERROR(
                                            IF(
                                                INDEX(
                                                    Insumos!C:C,
                                                    MATCH(
                                                        D69&amp;B69,
                                                        Insumos!I:I,
                                                        0)
                                                )="Material",
                                                INDEX(
                                                    Insumos!F:F,
                                                    MATCH(
                                                        D69&amp;B69,
                                                        Insumos!I:I,
                                                        0)
                                                ),
                                                0
                                            ),
                                            "Não encontrado"),
                                        IFERROR(
                                            INDEX(
                                                Composições!I:I,
                                                MATCH(
                                                    D69&amp;B69,
                                                    Composições!AG:AG,
                                                    0)
                                            ),
                                            "Não encontrado")
                                    )</f>
        <v>3.1500000000000004</v>
      </c>
      <c r="I69" s="21">
        <f>IF(
                        C69="INSUMO",
                                        IFERROR(
                                            IF(
                                                INDEX(
                                                    Insumos!C:C,
                                                    MATCH(
                                                        D69&amp;B69,
                                                        Insumos!I:I,
                                                        0)
                                                )&lt;&gt;"Material",
                                                INDEX(
                                                    Insumos!F:F,
                                                    MATCH(
                                                        D69&amp;B69,
                                                        Insumos!I:I,
                                                        0)
                                                ),
                                                0
                                            ),
                                            "Não encontrado"),
                                        IFERROR(
                                            INDEX(
                                                Composições!K:K,
                                                MATCH(
                                                    D69&amp;B69,
                                                    Composições!AG:AG,
                                                    0)
                                            ),
                                            "Não encontrado")
                                    )</f>
        <v>8.8462649599999992</v>
      </c>
      <c r="J69" s="45">
        <v>0.2848</v>
      </c>
      <c r="K69" s="21">
        <f t="shared" si="21"/>
        <v>4.0471200000000005</v>
      </c>
      <c r="L69" s="21">
        <f t="shared" si="22"/>
        <v>8.094240000000001</v>
      </c>
      <c r="M69" s="21">
        <f t="shared" si="23"/>
        <v>11.365681220607998</v>
      </c>
      <c r="N69" s="21">
        <f t="shared" si="24"/>
        <v>22.731362441215996</v>
      </c>
      <c r="O69" s="21">
        <f t="shared" si="25"/>
        <v>11.99626496</v>
      </c>
      <c r="P69" s="21">
        <f t="shared" si="26"/>
        <v>15.412801220607999</v>
      </c>
      <c r="Q69" s="21">
        <f t="shared" si="27"/>
        <v>30.825602441215999</v>
      </c>
      <c r="R69" s="45">
        <f>Q69/SUBTOTAL(109, Q20:Q173)</f>
        <v>1.7515106900765188E-4</v>
      </c>
    </row>
    <row r="70" spans="1:18" ht="38.25" x14ac:dyDescent="0.2">
      <c r="A70" s="1" t="s">
        <v>191</v>
      </c>
      <c r="B70" s="3" t="s">
        <v>98</v>
      </c>
      <c r="C70" s="49" t="s">
        <v>46</v>
      </c>
      <c r="D70" s="49" t="s">
        <v>192</v>
      </c>
      <c r="E70" s="12" t="s">
        <v>193</v>
      </c>
      <c r="F70" s="16" t="s">
        <v>56</v>
      </c>
      <c r="G70" s="16">
        <v>4</v>
      </c>
      <c r="H70" s="20">
        <f>IF(
                        C70="INSUMO",
                                        IFERROR(
                                            IF(
                                                INDEX(
                                                    Insumos!C:C,
                                                    MATCH(
                                                        D70&amp;B70,
                                                        Insumos!I:I,
                                                        0)
                                                )="Material",
                                                INDEX(
                                                    Insumos!F:F,
                                                    MATCH(
                                                        D70&amp;B70,
                                                        Insumos!I:I,
                                                        0)
                                                ),
                                                0
                                            ),
                                            "Não encontrado"),
                                        IFERROR(
                                            INDEX(
                                                Composições!I:I,
                                                MATCH(
                                                    D70&amp;B70,
                                                    Composições!AG:AG,
                                                    0)
                                            ),
                                            "Não encontrado")
                                    )</f>
        <v>2.9545000000000003</v>
      </c>
      <c r="I70" s="20">
        <f>IF(
                        C70="INSUMO",
                                        IFERROR(
                                            IF(
                                                INDEX(
                                                    Insumos!C:C,
                                                    MATCH(
                                                        D70&amp;B70,
                                                        Insumos!I:I,
                                                        0)
                                                )&lt;&gt;"Material",
                                                INDEX(
                                                    Insumos!F:F,
                                                    MATCH(
                                                        D70&amp;B70,
                                                        Insumos!I:I,
                                                        0)
                                                ),
                                                0
                                            ),
                                            "Não encontrado"),
                                        IFERROR(
                                            INDEX(
                                                Composições!K:K,
                                                MATCH(
                                                    D70&amp;B70,
                                                    Composições!AG:AG,
                                                    0)
                                            ),
                                            "Não encontrado")
                                    )</f>
        <v>10.891963731999999</v>
      </c>
      <c r="J70" s="44">
        <v>0.2848</v>
      </c>
      <c r="K70" s="20">
        <f t="shared" si="21"/>
        <v>3.7959416000000004</v>
      </c>
      <c r="L70" s="20">
        <f t="shared" si="22"/>
        <v>15.183766400000001</v>
      </c>
      <c r="M70" s="20">
        <f t="shared" si="23"/>
        <v>13.993995002873598</v>
      </c>
      <c r="N70" s="20">
        <f t="shared" si="24"/>
        <v>55.975980011494393</v>
      </c>
      <c r="O70" s="20">
        <f t="shared" si="25"/>
        <v>13.846463732</v>
      </c>
      <c r="P70" s="20">
        <f t="shared" si="26"/>
        <v>17.789936602873599</v>
      </c>
      <c r="Q70" s="20">
        <f t="shared" si="27"/>
        <v>71.159746411494396</v>
      </c>
      <c r="R70" s="44">
        <f>Q70/SUBTOTAL(109, Q20:Q173)</f>
        <v>4.0432966973004923E-4</v>
      </c>
    </row>
    <row r="71" spans="1:18" ht="38.25" x14ac:dyDescent="0.2">
      <c r="A71" s="2" t="s">
        <v>194</v>
      </c>
      <c r="B71" s="4" t="s">
        <v>98</v>
      </c>
      <c r="C71" s="50" t="s">
        <v>46</v>
      </c>
      <c r="D71" s="50" t="s">
        <v>195</v>
      </c>
      <c r="E71" s="13" t="s">
        <v>196</v>
      </c>
      <c r="F71" s="17" t="s">
        <v>56</v>
      </c>
      <c r="G71" s="17">
        <v>2</v>
      </c>
      <c r="H71" s="21">
        <f>IF(
                        C71="INSUMO",
                                        IFERROR(
                                            IF(
                                                INDEX(
                                                    Insumos!C:C,
                                                    MATCH(
                                                        D71&amp;B71,
                                                        Insumos!I:I,
                                                        0)
                                                )="Material",
                                                INDEX(
                                                    Insumos!F:F,
                                                    MATCH(
                                                        D71&amp;B71,
                                                        Insumos!I:I,
                                                        0)
                                                ),
                                                0
                                            ),
                                            "Não encontrado"),
                                        IFERROR(
                                            INDEX(
                                                Composições!I:I,
                                                MATCH(
                                                    D71&amp;B71,
                                                    Composições!AG:AG,
                                                    0)
                                            ),
                                            "Não encontrado")
                                    )</f>
        <v>2.4445000000000001</v>
      </c>
      <c r="I71" s="21">
        <f>IF(
                        C71="INSUMO",
                                        IFERROR(
                                            IF(
                                                INDEX(
                                                    Insumos!C:C,
                                                    MATCH(
                                                        D71&amp;B71,
                                                        Insumos!I:I,
                                                        0)
                                                )&lt;&gt;"Material",
                                                INDEX(
                                                    Insumos!F:F,
                                                    MATCH(
                                                        D71&amp;B71,
                                                        Insumos!I:I,
                                                        0)
                                                ),
                                                0
                                            ),
                                            "Não encontrado"),
                                        IFERROR(
                                            INDEX(
                                                Composições!K:K,
                                                MATCH(
                                                    D71&amp;B71,
                                                    Composições!AG:AG,
                                                    0)
                                            ),
                                            "Não encontrado")
                                    )</f>
        <v>7.5746143719999992</v>
      </c>
      <c r="J71" s="45">
        <v>0.2848</v>
      </c>
      <c r="K71" s="21">
        <f t="shared" si="21"/>
        <v>3.1406936000000001</v>
      </c>
      <c r="L71" s="21">
        <f t="shared" si="22"/>
        <v>6.2813872000000002</v>
      </c>
      <c r="M71" s="21">
        <f t="shared" si="23"/>
        <v>9.7318645451455978</v>
      </c>
      <c r="N71" s="21">
        <f t="shared" si="24"/>
        <v>19.463729090291196</v>
      </c>
      <c r="O71" s="21">
        <f t="shared" si="25"/>
        <v>10.019114371999999</v>
      </c>
      <c r="P71" s="21">
        <f t="shared" si="26"/>
        <v>12.872558145145598</v>
      </c>
      <c r="Q71" s="21">
        <f t="shared" si="27"/>
        <v>25.745116290291197</v>
      </c>
      <c r="R71" s="45">
        <f>Q71/SUBTOTAL(109, Q20:Q173)</f>
        <v>1.4628374736779144E-4</v>
      </c>
    </row>
    <row r="72" spans="1:18" ht="25.5" x14ac:dyDescent="0.2">
      <c r="A72" s="1" t="s">
        <v>197</v>
      </c>
      <c r="B72" s="3" t="s">
        <v>45</v>
      </c>
      <c r="C72" s="49" t="s">
        <v>58</v>
      </c>
      <c r="D72" s="49" t="s">
        <v>198</v>
      </c>
      <c r="E72" s="12" t="s">
        <v>199</v>
      </c>
      <c r="F72" s="16" t="s">
        <v>56</v>
      </c>
      <c r="G72" s="16">
        <v>1</v>
      </c>
      <c r="H72" s="20">
        <f>IF(
                        C72="INSUMO",
                                        IFERROR(
                                            IF(
                                                INDEX(
                                                    Insumos!C:C,
                                                    MATCH(
                                                        D72&amp;B72,
                                                        Insumos!I:I,
                                                        0)
                                                )="Material",
                                                INDEX(
                                                    Insumos!F:F,
                                                    MATCH(
                                                        D72&amp;B72,
                                                        Insumos!I:I,
                                                        0)
                                                ),
                                                0
                                            ),
                                            "Não encontrado"),
                                        IFERROR(
                                            INDEX(
                                                Composições!I:I,
                                                MATCH(
                                                    D72&amp;B72,
                                                    Composições!AG:AG,
                                                    0)
                                            ),
                                            "Não encontrado")
                                    )</f>
        <v>4.99</v>
      </c>
      <c r="I72" s="20">
        <f>IF(
                        C72="INSUMO",
                                        IFERROR(
                                            IF(
                                                INDEX(
                                                    Insumos!C:C,
                                                    MATCH(
                                                        D72&amp;B72,
                                                        Insumos!I:I,
                                                        0)
                                                )&lt;&gt;"Material",
                                                INDEX(
                                                    Insumos!F:F,
                                                    MATCH(
                                                        D72&amp;B72,
                                                        Insumos!I:I,
                                                        0)
                                                ),
                                                0
                                            ),
                                            "Não encontrado"),
                                        IFERROR(
                                            INDEX(
                                                Composições!K:K,
                                                MATCH(
                                                    D72&amp;B72,
                                                    Composições!AG:AG,
                                                    0)
                                            ),
                                            "Não encontrado")
                                    )</f>
        <v>0</v>
      </c>
      <c r="J72" s="44">
        <v>0.2848</v>
      </c>
      <c r="K72" s="20">
        <f t="shared" si="21"/>
        <v>6.4111520000000004</v>
      </c>
      <c r="L72" s="20">
        <f t="shared" si="22"/>
        <v>6.4111520000000004</v>
      </c>
      <c r="M72" s="20">
        <f t="shared" si="23"/>
        <v>0</v>
      </c>
      <c r="N72" s="20">
        <f t="shared" si="24"/>
        <v>0</v>
      </c>
      <c r="O72" s="20">
        <f t="shared" si="25"/>
        <v>4.99</v>
      </c>
      <c r="P72" s="20">
        <f t="shared" si="26"/>
        <v>6.4111520000000004</v>
      </c>
      <c r="Q72" s="20">
        <f t="shared" si="27"/>
        <v>6.4111520000000004</v>
      </c>
      <c r="R72" s="44">
        <f>Q72/SUBTOTAL(109, Q20:Q173)</f>
        <v>3.642816481890139E-5</v>
      </c>
    </row>
    <row r="73" spans="1:18" ht="25.5" x14ac:dyDescent="0.2">
      <c r="A73" s="2" t="s">
        <v>200</v>
      </c>
      <c r="B73" s="4" t="s">
        <v>45</v>
      </c>
      <c r="C73" s="50" t="s">
        <v>58</v>
      </c>
      <c r="D73" s="50" t="s">
        <v>201</v>
      </c>
      <c r="E73" s="13" t="s">
        <v>202</v>
      </c>
      <c r="F73" s="17" t="s">
        <v>56</v>
      </c>
      <c r="G73" s="17">
        <v>7</v>
      </c>
      <c r="H73" s="21">
        <f>IF(
                        C73="INSUMO",
                                        IFERROR(
                                            IF(
                                                INDEX(
                                                    Insumos!C:C,
                                                    MATCH(
                                                        D73&amp;B73,
                                                        Insumos!I:I,
                                                        0)
                                                )="Material",
                                                INDEX(
                                                    Insumos!F:F,
                                                    MATCH(
                                                        D73&amp;B73,
                                                        Insumos!I:I,
                                                        0)
                                                ),
                                                0
                                            ),
                                            "Não encontrado"),
                                        IFERROR(
                                            INDEX(
                                                Composições!I:I,
                                                MATCH(
                                                    D73&amp;B73,
                                                    Composições!AG:AG,
                                                    0)
                                            ),
                                            "Não encontrado")
                                    )</f>
        <v>2.89</v>
      </c>
      <c r="I73" s="21">
        <f>IF(
                        C73="INSUMO",
                                        IFERROR(
                                            IF(
                                                INDEX(
                                                    Insumos!C:C,
                                                    MATCH(
                                                        D73&amp;B73,
                                                        Insumos!I:I,
                                                        0)
                                                )&lt;&gt;"Material",
                                                INDEX(
                                                    Insumos!F:F,
                                                    MATCH(
                                                        D73&amp;B73,
                                                        Insumos!I:I,
                                                        0)
                                                ),
                                                0
                                            ),
                                            "Não encontrado"),
                                        IFERROR(
                                            INDEX(
                                                Composições!K:K,
                                                MATCH(
                                                    D73&amp;B73,
                                                    Composições!AG:AG,
                                                    0)
                                            ),
                                            "Não encontrado")
                                    )</f>
        <v>0</v>
      </c>
      <c r="J73" s="45">
        <v>0.2848</v>
      </c>
      <c r="K73" s="21">
        <f t="shared" si="21"/>
        <v>3.7130719999999999</v>
      </c>
      <c r="L73" s="21">
        <f t="shared" si="22"/>
        <v>25.991503999999999</v>
      </c>
      <c r="M73" s="21">
        <f t="shared" si="23"/>
        <v>0</v>
      </c>
      <c r="N73" s="21">
        <f t="shared" si="24"/>
        <v>0</v>
      </c>
      <c r="O73" s="21">
        <f t="shared" si="25"/>
        <v>2.89</v>
      </c>
      <c r="P73" s="21">
        <f t="shared" si="26"/>
        <v>3.7130719999999999</v>
      </c>
      <c r="Q73" s="21">
        <f t="shared" si="27"/>
        <v>25.991503999999999</v>
      </c>
      <c r="R73" s="45">
        <f>Q73/SUBTOTAL(109, Q20:Q173)</f>
        <v>1.4768372230187878E-4</v>
      </c>
    </row>
    <row r="74" spans="1:18" x14ac:dyDescent="0.2">
      <c r="A74" s="1" t="s">
        <v>203</v>
      </c>
      <c r="B74" s="3" t="s">
        <v>45</v>
      </c>
      <c r="C74" s="49" t="s">
        <v>46</v>
      </c>
      <c r="D74" s="49" t="s">
        <v>204</v>
      </c>
      <c r="E74" s="12" t="s">
        <v>205</v>
      </c>
      <c r="F74" s="16" t="s">
        <v>56</v>
      </c>
      <c r="G74" s="16">
        <v>18</v>
      </c>
      <c r="H74" s="20">
        <f>IF(
                        C74="INSUMO",
                                        IFERROR(
                                            IF(
                                                INDEX(
                                                    Insumos!C:C,
                                                    MATCH(
                                                        D74&amp;B74,
                                                        Insumos!I:I,
                                                        0)
                                                )="Material",
                                                INDEX(
                                                    Insumos!F:F,
                                                    MATCH(
                                                        D74&amp;B74,
                                                        Insumos!I:I,
                                                        0)
                                                ),
                                                0
                                            ),
                                            "Não encontrado"),
                                        IFERROR(
                                            INDEX(
                                                Composições!I:I,
                                                MATCH(
                                                    D74&amp;B74,
                                                    Composições!AG:AG,
                                                    0)
                                            ),
                                            "Não encontrado")
                                    )</f>
        <v>13.330500000000001</v>
      </c>
      <c r="I74" s="20">
        <f>IF(
                        C74="INSUMO",
                                        IFERROR(
                                            IF(
                                                INDEX(
                                                    Insumos!C:C,
                                                    MATCH(
                                                        D74&amp;B74,
                                                        Insumos!I:I,
                                                        0)
                                                )&lt;&gt;"Material",
                                                INDEX(
                                                    Insumos!F:F,
                                                    MATCH(
                                                        D74&amp;B74,
                                                        Insumos!I:I,
                                                        0)
                                                ),
                                                0
                                            ),
                                            "Não encontrado"),
                                        IFERROR(
                                            INDEX(
                                                Composições!K:K,
                                                MATCH(
                                                    D74&amp;B74,
                                                    Composições!AG:AG,
                                                    0)
                                            ),
                                            "Não encontrado")
                                    )</f>
        <v>4.0361083879999997</v>
      </c>
      <c r="J74" s="44">
        <v>0.2848</v>
      </c>
      <c r="K74" s="20">
        <f t="shared" si="21"/>
        <v>17.127026400000002</v>
      </c>
      <c r="L74" s="20">
        <f t="shared" si="22"/>
        <v>308.28647520000004</v>
      </c>
      <c r="M74" s="20">
        <f t="shared" si="23"/>
        <v>5.185592056902399</v>
      </c>
      <c r="N74" s="20">
        <f t="shared" si="24"/>
        <v>93.340657024243185</v>
      </c>
      <c r="O74" s="20">
        <f t="shared" si="25"/>
        <v>17.366608388</v>
      </c>
      <c r="P74" s="20">
        <f t="shared" si="26"/>
        <v>22.312618456902399</v>
      </c>
      <c r="Q74" s="20">
        <f t="shared" si="27"/>
        <v>401.62713222424316</v>
      </c>
      <c r="R74" s="44">
        <f>Q74/SUBTOTAL(109, Q20:Q173)</f>
        <v>2.2820453123568794E-3</v>
      </c>
    </row>
    <row r="75" spans="1:18" x14ac:dyDescent="0.2">
      <c r="A75" s="2" t="s">
        <v>206</v>
      </c>
      <c r="B75" s="4" t="s">
        <v>45</v>
      </c>
      <c r="C75" s="50" t="s">
        <v>46</v>
      </c>
      <c r="D75" s="50" t="s">
        <v>207</v>
      </c>
      <c r="E75" s="13" t="s">
        <v>208</v>
      </c>
      <c r="F75" s="17" t="s">
        <v>56</v>
      </c>
      <c r="G75" s="17">
        <v>1</v>
      </c>
      <c r="H75" s="21">
        <f>IF(
                        C75="INSUMO",
                                        IFERROR(
                                            IF(
                                                INDEX(
                                                    Insumos!C:C,
                                                    MATCH(
                                                        D75&amp;B75,
                                                        Insumos!I:I,
                                                        0)
                                                )="Material",
                                                INDEX(
                                                    Insumos!F:F,
                                                    MATCH(
                                                        D75&amp;B75,
                                                        Insumos!I:I,
                                                        0)
                                                ),
                                                0
                                            ),
                                            "Não encontrado"),
                                        IFERROR(
                                            INDEX(
                                                Composições!I:I,
                                                MATCH(
                                                    D75&amp;B75,
                                                    Composições!AG:AG,
                                                    0)
                                            ),
                                            "Não encontrado")
                                    )</f>
        <v>16.160499999999999</v>
      </c>
      <c r="I75" s="21">
        <f>IF(
                        C75="INSUMO",
                                        IFERROR(
                                            IF(
                                                INDEX(
                                                    Insumos!C:C,
                                                    MATCH(
                                                        D75&amp;B75,
                                                        Insumos!I:I,
                                                        0)
                                                )&lt;&gt;"Material",
                                                INDEX(
                                                    Insumos!F:F,
                                                    MATCH(
                                                        D75&amp;B75,
                                                        Insumos!I:I,
                                                        0)
                                                ),
                                                0
                                            ),
                                            "Não encontrado"),
                                        IFERROR(
                                            INDEX(
                                                Composições!K:K,
                                                MATCH(
                                                    D75&amp;B75,
                                                    Composições!AG:AG,
                                                    0)
                                            ),
                                            "Não encontrado")
                                    )</f>
        <v>4.0361083879999997</v>
      </c>
      <c r="J75" s="45">
        <v>0.2848</v>
      </c>
      <c r="K75" s="21">
        <f t="shared" si="21"/>
        <v>20.763010399999999</v>
      </c>
      <c r="L75" s="21">
        <f t="shared" si="22"/>
        <v>20.763010399999999</v>
      </c>
      <c r="M75" s="21">
        <f t="shared" si="23"/>
        <v>5.185592056902399</v>
      </c>
      <c r="N75" s="21">
        <f t="shared" si="24"/>
        <v>5.185592056902399</v>
      </c>
      <c r="O75" s="21">
        <f t="shared" si="25"/>
        <v>20.196608387999998</v>
      </c>
      <c r="P75" s="21">
        <f t="shared" si="26"/>
        <v>25.948602456902396</v>
      </c>
      <c r="Q75" s="21">
        <f t="shared" si="27"/>
        <v>25.948602456902396</v>
      </c>
      <c r="R75" s="45">
        <f>Q75/SUBTOTAL(109, Q20:Q173)</f>
        <v>1.4743995573965335E-4</v>
      </c>
    </row>
    <row r="76" spans="1:18" x14ac:dyDescent="0.2">
      <c r="A76" s="1" t="s">
        <v>209</v>
      </c>
      <c r="B76" s="3" t="s">
        <v>45</v>
      </c>
      <c r="C76" s="49" t="s">
        <v>58</v>
      </c>
      <c r="D76" s="49" t="s">
        <v>210</v>
      </c>
      <c r="E76" s="12" t="s">
        <v>211</v>
      </c>
      <c r="F76" s="16" t="s">
        <v>56</v>
      </c>
      <c r="G76" s="16">
        <v>20</v>
      </c>
      <c r="H76" s="20">
        <f>IF(
                        C76="INSUMO",
                                        IFERROR(
                                            IF(
                                                INDEX(
                                                    Insumos!C:C,
                                                    MATCH(
                                                        D76&amp;B76,
                                                        Insumos!I:I,
                                                        0)
                                                )="Material",
                                                INDEX(
                                                    Insumos!F:F,
                                                    MATCH(
                                                        D76&amp;B76,
                                                        Insumos!I:I,
                                                        0)
                                                ),
                                                0
                                            ),
                                            "Não encontrado"),
                                        IFERROR(
                                            INDEX(
                                                Composições!I:I,
                                                MATCH(
                                                    D76&amp;B76,
                                                    Composições!AG:AG,
                                                    0)
                                            ),
                                            "Não encontrado")
                                    )</f>
        <v>2.37</v>
      </c>
      <c r="I76" s="20">
        <f>IF(
                        C76="INSUMO",
                                        IFERROR(
                                            IF(
                                                INDEX(
                                                    Insumos!C:C,
                                                    MATCH(
                                                        D76&amp;B76,
                                                        Insumos!I:I,
                                                        0)
                                                )&lt;&gt;"Material",
                                                INDEX(
                                                    Insumos!F:F,
                                                    MATCH(
                                                        D76&amp;B76,
                                                        Insumos!I:I,
                                                        0)
                                                ),
                                                0
                                            ),
                                            "Não encontrado"),
                                        IFERROR(
                                            INDEX(
                                                Composições!K:K,
                                                MATCH(
                                                    D76&amp;B76,
                                                    Composições!AG:AG,
                                                    0)
                                            ),
                                            "Não encontrado")
                                    )</f>
        <v>0</v>
      </c>
      <c r="J76" s="44">
        <v>0.2848</v>
      </c>
      <c r="K76" s="20">
        <f t="shared" si="21"/>
        <v>3.0449760000000001</v>
      </c>
      <c r="L76" s="20">
        <f t="shared" si="22"/>
        <v>60.899520000000003</v>
      </c>
      <c r="M76" s="20">
        <f t="shared" si="23"/>
        <v>0</v>
      </c>
      <c r="N76" s="20">
        <f t="shared" si="24"/>
        <v>0</v>
      </c>
      <c r="O76" s="20">
        <f t="shared" si="25"/>
        <v>2.37</v>
      </c>
      <c r="P76" s="20">
        <f t="shared" si="26"/>
        <v>3.0449760000000001</v>
      </c>
      <c r="Q76" s="20">
        <f t="shared" si="27"/>
        <v>60.899520000000003</v>
      </c>
      <c r="R76" s="44">
        <f>Q76/SUBTOTAL(109, Q20:Q173)</f>
        <v>3.4603106461240999E-4</v>
      </c>
    </row>
    <row r="77" spans="1:18" ht="25.5" x14ac:dyDescent="0.2">
      <c r="A77" s="2" t="s">
        <v>212</v>
      </c>
      <c r="B77" s="4" t="s">
        <v>213</v>
      </c>
      <c r="C77" s="50" t="s">
        <v>58</v>
      </c>
      <c r="D77" s="50" t="s">
        <v>214</v>
      </c>
      <c r="E77" s="13" t="s">
        <v>215</v>
      </c>
      <c r="F77" s="17" t="s">
        <v>56</v>
      </c>
      <c r="G77" s="17">
        <v>1</v>
      </c>
      <c r="H77" s="21">
        <f>IF(
                        C77="INSUMO",
                                        IFERROR(
                                            IF(
                                                INDEX(
                                                    Insumos!C:C,
                                                    MATCH(
                                                        D77&amp;B77,
                                                        Insumos!I:I,
                                                        0)
                                                )="Material",
                                                INDEX(
                                                    Insumos!F:F,
                                                    MATCH(
                                                        D77&amp;B77,
                                                        Insumos!I:I,
                                                        0)
                                                ),
                                                0
                                            ),
                                            "Não encontrado"),
                                        IFERROR(
                                            INDEX(
                                                Composições!I:I,
                                                MATCH(
                                                    D77&amp;B77,
                                                    Composições!AG:AG,
                                                    0)
                                            ),
                                            "Não encontrado")
                                    )</f>
        <v>7.53</v>
      </c>
      <c r="I77" s="21">
        <f>IF(
                        C77="INSUMO",
                                        IFERROR(
                                            IF(
                                                INDEX(
                                                    Insumos!C:C,
                                                    MATCH(
                                                        D77&amp;B77,
                                                        Insumos!I:I,
                                                        0)
                                                )&lt;&gt;"Material",
                                                INDEX(
                                                    Insumos!F:F,
                                                    MATCH(
                                                        D77&amp;B77,
                                                        Insumos!I:I,
                                                        0)
                                                ),
                                                0
                                            ),
                                            "Não encontrado"),
                                        IFERROR(
                                            INDEX(
                                                Composições!K:K,
                                                MATCH(
                                                    D77&amp;B77,
                                                    Composições!AG:AG,
                                                    0)
                                            ),
                                            "Não encontrado")
                                    )</f>
        <v>0</v>
      </c>
      <c r="J77" s="45">
        <v>0.2848</v>
      </c>
      <c r="K77" s="21">
        <f t="shared" si="21"/>
        <v>9.6745439999999991</v>
      </c>
      <c r="L77" s="21">
        <f t="shared" si="22"/>
        <v>9.6745439999999991</v>
      </c>
      <c r="M77" s="21">
        <f t="shared" si="23"/>
        <v>0</v>
      </c>
      <c r="N77" s="21">
        <f t="shared" si="24"/>
        <v>0</v>
      </c>
      <c r="O77" s="21">
        <f t="shared" si="25"/>
        <v>7.53</v>
      </c>
      <c r="P77" s="21">
        <f t="shared" si="26"/>
        <v>9.6745439999999991</v>
      </c>
      <c r="Q77" s="21">
        <f t="shared" si="27"/>
        <v>9.6745439999999991</v>
      </c>
      <c r="R77" s="45">
        <f>Q77/SUBTOTAL(109, Q20:Q173)</f>
        <v>5.4970757732730948E-5</v>
      </c>
    </row>
    <row r="78" spans="1:18" x14ac:dyDescent="0.2">
      <c r="A78" s="1" t="s">
        <v>216</v>
      </c>
      <c r="B78" s="3" t="s">
        <v>98</v>
      </c>
      <c r="C78" s="49" t="s">
        <v>58</v>
      </c>
      <c r="D78" s="49" t="s">
        <v>217</v>
      </c>
      <c r="E78" s="12" t="s">
        <v>218</v>
      </c>
      <c r="F78" s="16" t="s">
        <v>56</v>
      </c>
      <c r="G78" s="16">
        <v>22</v>
      </c>
      <c r="H78" s="20">
        <f>IF(
                        C78="INSUMO",
                                        IFERROR(
                                            IF(
                                                INDEX(
                                                    Insumos!C:C,
                                                    MATCH(
                                                        D78&amp;B78,
                                                        Insumos!I:I,
                                                        0)
                                                )="Material",
                                                INDEX(
                                                    Insumos!F:F,
                                                    MATCH(
                                                        D78&amp;B78,
                                                        Insumos!I:I,
                                                        0)
                                                ),
                                                0
                                            ),
                                            "Não encontrado"),
                                        IFERROR(
                                            INDEX(
                                                Composições!I:I,
                                                MATCH(
                                                    D78&amp;B78,
                                                    Composições!AG:AG,
                                                    0)
                                            ),
                                            "Não encontrado")
                                    )</f>
        <v>0.06</v>
      </c>
      <c r="I78" s="20">
        <f>IF(
                        C78="INSUMO",
                                        IFERROR(
                                            IF(
                                                INDEX(
                                                    Insumos!C:C,
                                                    MATCH(
                                                        D78&amp;B78,
                                                        Insumos!I:I,
                                                        0)
                                                )&lt;&gt;"Material",
                                                INDEX(
                                                    Insumos!F:F,
                                                    MATCH(
                                                        D78&amp;B78,
                                                        Insumos!I:I,
                                                        0)
                                                ),
                                                0
                                            ),
                                            "Não encontrado"),
                                        IFERROR(
                                            INDEX(
                                                Composições!K:K,
                                                MATCH(
                                                    D78&amp;B78,
                                                    Composições!AG:AG,
                                                    0)
                                            ),
                                            "Não encontrado")
                                    )</f>
        <v>0</v>
      </c>
      <c r="J78" s="44">
        <v>0.2848</v>
      </c>
      <c r="K78" s="20">
        <f t="shared" si="21"/>
        <v>7.708799999999999E-2</v>
      </c>
      <c r="L78" s="20">
        <f t="shared" si="22"/>
        <v>1.6959359999999997</v>
      </c>
      <c r="M78" s="20">
        <f t="shared" si="23"/>
        <v>0</v>
      </c>
      <c r="N78" s="20">
        <f t="shared" si="24"/>
        <v>0</v>
      </c>
      <c r="O78" s="20">
        <f t="shared" si="25"/>
        <v>0.06</v>
      </c>
      <c r="P78" s="20">
        <f t="shared" si="26"/>
        <v>7.708799999999999E-2</v>
      </c>
      <c r="Q78" s="20">
        <f t="shared" si="27"/>
        <v>1.6959359999999997</v>
      </c>
      <c r="R78" s="44">
        <f>Q78/SUBTOTAL(109, Q20:Q173)</f>
        <v>9.6363081284468592E-6</v>
      </c>
    </row>
    <row r="79" spans="1:18" x14ac:dyDescent="0.2">
      <c r="A79" s="2" t="s">
        <v>219</v>
      </c>
      <c r="B79" s="4" t="s">
        <v>98</v>
      </c>
      <c r="C79" s="50" t="s">
        <v>58</v>
      </c>
      <c r="D79" s="50" t="s">
        <v>220</v>
      </c>
      <c r="E79" s="13" t="s">
        <v>221</v>
      </c>
      <c r="F79" s="17" t="s">
        <v>56</v>
      </c>
      <c r="G79" s="17">
        <v>115</v>
      </c>
      <c r="H79" s="21">
        <f>IF(
                        C79="INSUMO",
                                        IFERROR(
                                            IF(
                                                INDEX(
                                                    Insumos!C:C,
                                                    MATCH(
                                                        D79&amp;B79,
                                                        Insumos!I:I,
                                                        0)
                                                )="Material",
                                                INDEX(
                                                    Insumos!F:F,
                                                    MATCH(
                                                        D79&amp;B79,
                                                        Insumos!I:I,
                                                        0)
                                                ),
                                                0
                                            ),
                                            "Não encontrado"),
                                        IFERROR(
                                            INDEX(
                                                Composições!I:I,
                                                MATCH(
                                                    D79&amp;B79,
                                                    Composições!AG:AG,
                                                    0)
                                            ),
                                            "Não encontrado")
                                    )</f>
        <v>0.1</v>
      </c>
      <c r="I79" s="21">
        <f>IF(
                        C79="INSUMO",
                                        IFERROR(
                                            IF(
                                                INDEX(
                                                    Insumos!C:C,
                                                    MATCH(
                                                        D79&amp;B79,
                                                        Insumos!I:I,
                                                        0)
                                                )&lt;&gt;"Material",
                                                INDEX(
                                                    Insumos!F:F,
                                                    MATCH(
                                                        D79&amp;B79,
                                                        Insumos!I:I,
                                                        0)
                                                ),
                                                0
                                            ),
                                            "Não encontrado"),
                                        IFERROR(
                                            INDEX(
                                                Composições!K:K,
                                                MATCH(
                                                    D79&amp;B79,
                                                    Composições!AG:AG,
                                                    0)
                                            ),
                                            "Não encontrado")
                                    )</f>
        <v>0</v>
      </c>
      <c r="J79" s="45">
        <v>0.2848</v>
      </c>
      <c r="K79" s="21">
        <f t="shared" si="21"/>
        <v>0.12848000000000001</v>
      </c>
      <c r="L79" s="21">
        <f t="shared" si="22"/>
        <v>14.775200000000002</v>
      </c>
      <c r="M79" s="21">
        <f t="shared" si="23"/>
        <v>0</v>
      </c>
      <c r="N79" s="21">
        <f t="shared" si="24"/>
        <v>0</v>
      </c>
      <c r="O79" s="21">
        <f t="shared" si="25"/>
        <v>0.1</v>
      </c>
      <c r="P79" s="21">
        <f t="shared" si="26"/>
        <v>0.12848000000000001</v>
      </c>
      <c r="Q79" s="21">
        <f t="shared" si="27"/>
        <v>14.775200000000002</v>
      </c>
      <c r="R79" s="45">
        <f>Q79/SUBTOTAL(109, Q20:Q173)</f>
        <v>8.3952684452377966E-5</v>
      </c>
    </row>
    <row r="80" spans="1:18" ht="25.5" x14ac:dyDescent="0.2">
      <c r="A80" s="1" t="s">
        <v>222</v>
      </c>
      <c r="B80" s="3" t="s">
        <v>213</v>
      </c>
      <c r="C80" s="49" t="s">
        <v>58</v>
      </c>
      <c r="D80" s="49" t="s">
        <v>223</v>
      </c>
      <c r="E80" s="12" t="s">
        <v>224</v>
      </c>
      <c r="F80" s="16" t="s">
        <v>56</v>
      </c>
      <c r="G80" s="16">
        <v>22</v>
      </c>
      <c r="H80" s="20">
        <f>IF(
                        C80="INSUMO",
                                        IFERROR(
                                            IF(
                                                INDEX(
                                                    Insumos!C:C,
                                                    MATCH(
                                                        D80&amp;B80,
                                                        Insumos!I:I,
                                                        0)
                                                )="Material",
                                                INDEX(
                                                    Insumos!F:F,
                                                    MATCH(
                                                        D80&amp;B80,
                                                        Insumos!I:I,
                                                        0)
                                                ),
                                                0
                                            ),
                                            "Não encontrado"),
                                        IFERROR(
                                            INDEX(
                                                Composições!I:I,
                                                MATCH(
                                                    D80&amp;B80,
                                                    Composições!AG:AG,
                                                    0)
                                            ),
                                            "Não encontrado")
                                    )</f>
        <v>0.19</v>
      </c>
      <c r="I80" s="20">
        <f>IF(
                        C80="INSUMO",
                                        IFERROR(
                                            IF(
                                                INDEX(
                                                    Insumos!C:C,
                                                    MATCH(
                                                        D80&amp;B80,
                                                        Insumos!I:I,
                                                        0)
                                                )&lt;&gt;"Material",
                                                INDEX(
                                                    Insumos!F:F,
                                                    MATCH(
                                                        D80&amp;B80,
                                                        Insumos!I:I,
                                                        0)
                                                ),
                                                0
                                            ),
                                            "Não encontrado"),
                                        IFERROR(
                                            INDEX(
                                                Composições!K:K,
                                                MATCH(
                                                    D80&amp;B80,
                                                    Composições!AG:AG,
                                                    0)
                                            ),
                                            "Não encontrado")
                                    )</f>
        <v>0</v>
      </c>
      <c r="J80" s="44">
        <v>0.2848</v>
      </c>
      <c r="K80" s="20">
        <f t="shared" si="21"/>
        <v>0.244112</v>
      </c>
      <c r="L80" s="20">
        <f t="shared" si="22"/>
        <v>5.3704640000000001</v>
      </c>
      <c r="M80" s="20">
        <f t="shared" si="23"/>
        <v>0</v>
      </c>
      <c r="N80" s="20">
        <f t="shared" si="24"/>
        <v>0</v>
      </c>
      <c r="O80" s="20">
        <f t="shared" si="25"/>
        <v>0.19</v>
      </c>
      <c r="P80" s="20">
        <f t="shared" si="26"/>
        <v>0.244112</v>
      </c>
      <c r="Q80" s="20">
        <f t="shared" si="27"/>
        <v>5.3704640000000001</v>
      </c>
      <c r="R80" s="44">
        <f>Q80/SUBTOTAL(109, Q20:Q173)</f>
        <v>3.0514975740081726E-5</v>
      </c>
    </row>
    <row r="81" spans="1:18" ht="25.5" x14ac:dyDescent="0.2">
      <c r="A81" s="2" t="s">
        <v>225</v>
      </c>
      <c r="B81" s="4" t="s">
        <v>45</v>
      </c>
      <c r="C81" s="50" t="s">
        <v>58</v>
      </c>
      <c r="D81" s="50" t="s">
        <v>226</v>
      </c>
      <c r="E81" s="13" t="s">
        <v>227</v>
      </c>
      <c r="F81" s="17" t="s">
        <v>56</v>
      </c>
      <c r="G81" s="17">
        <v>115</v>
      </c>
      <c r="H81" s="21">
        <f>IF(
                        C81="INSUMO",
                                        IFERROR(
                                            IF(
                                                INDEX(
                                                    Insumos!C:C,
                                                    MATCH(
                                                        D81&amp;B81,
                                                        Insumos!I:I,
                                                        0)
                                                )="Material",
                                                INDEX(
                                                    Insumos!F:F,
                                                    MATCH(
                                                        D81&amp;B81,
                                                        Insumos!I:I,
                                                        0)
                                                ),
                                                0
                                            ),
                                            "Não encontrado"),
                                        IFERROR(
                                            INDEX(
                                                Composições!I:I,
                                                MATCH(
                                                    D81&amp;B81,
                                                    Composições!AG:AG,
                                                    0)
                                            ),
                                            "Não encontrado")
                                    )</f>
        <v>0.31</v>
      </c>
      <c r="I81" s="21">
        <f>IF(
                        C81="INSUMO",
                                        IFERROR(
                                            IF(
                                                INDEX(
                                                    Insumos!C:C,
                                                    MATCH(
                                                        D81&amp;B81,
                                                        Insumos!I:I,
                                                        0)
                                                )&lt;&gt;"Material",
                                                INDEX(
                                                    Insumos!F:F,
                                                    MATCH(
                                                        D81&amp;B81,
                                                        Insumos!I:I,
                                                        0)
                                                ),
                                                0
                                            ),
                                            "Não encontrado"),
                                        IFERROR(
                                            INDEX(
                                                Composições!K:K,
                                                MATCH(
                                                    D81&amp;B81,
                                                    Composições!AG:AG,
                                                    0)
                                            ),
                                            "Não encontrado")
                                    )</f>
        <v>0</v>
      </c>
      <c r="J81" s="45">
        <v>0.2848</v>
      </c>
      <c r="K81" s="21">
        <f t="shared" si="21"/>
        <v>0.39828799999999998</v>
      </c>
      <c r="L81" s="21">
        <f t="shared" si="22"/>
        <v>45.80312</v>
      </c>
      <c r="M81" s="21">
        <f t="shared" si="23"/>
        <v>0</v>
      </c>
      <c r="N81" s="21">
        <f t="shared" si="24"/>
        <v>0</v>
      </c>
      <c r="O81" s="21">
        <f t="shared" si="25"/>
        <v>0.31</v>
      </c>
      <c r="P81" s="21">
        <f t="shared" si="26"/>
        <v>0.39828799999999998</v>
      </c>
      <c r="Q81" s="21">
        <f t="shared" si="27"/>
        <v>45.80312</v>
      </c>
      <c r="R81" s="45">
        <f>Q81/SUBTOTAL(109, Q20:Q173)</f>
        <v>2.6025332180237165E-4</v>
      </c>
    </row>
    <row r="82" spans="1:18" ht="25.5" x14ac:dyDescent="0.2">
      <c r="A82" s="1" t="s">
        <v>228</v>
      </c>
      <c r="B82" s="3" t="s">
        <v>45</v>
      </c>
      <c r="C82" s="49" t="s">
        <v>58</v>
      </c>
      <c r="D82" s="49" t="s">
        <v>229</v>
      </c>
      <c r="E82" s="12" t="s">
        <v>230</v>
      </c>
      <c r="F82" s="16" t="s">
        <v>56</v>
      </c>
      <c r="G82" s="16">
        <v>120</v>
      </c>
      <c r="H82" s="20">
        <f>IF(
                        C82="INSUMO",
                                        IFERROR(
                                            IF(
                                                INDEX(
                                                    Insumos!C:C,
                                                    MATCH(
                                                        D82&amp;B82,
                                                        Insumos!I:I,
                                                        0)
                                                )="Material",
                                                INDEX(
                                                    Insumos!F:F,
                                                    MATCH(
                                                        D82&amp;B82,
                                                        Insumos!I:I,
                                                        0)
                                                ),
                                                0
                                            ),
                                            "Não encontrado"),
                                        IFERROR(
                                            INDEX(
                                                Composições!I:I,
                                                MATCH(
                                                    D82&amp;B82,
                                                    Composições!AG:AG,
                                                    0)
                                            ),
                                            "Não encontrado")
                                    )</f>
        <v>0.24</v>
      </c>
      <c r="I82" s="20">
        <f>IF(
                        C82="INSUMO",
                                        IFERROR(
                                            IF(
                                                INDEX(
                                                    Insumos!C:C,
                                                    MATCH(
                                                        D82&amp;B82,
                                                        Insumos!I:I,
                                                        0)
                                                )&lt;&gt;"Material",
                                                INDEX(
                                                    Insumos!F:F,
                                                    MATCH(
                                                        D82&amp;B82,
                                                        Insumos!I:I,
                                                        0)
                                                ),
                                                0
                                            ),
                                            "Não encontrado"),
                                        IFERROR(
                                            INDEX(
                                                Composições!K:K,
                                                MATCH(
                                                    D82&amp;B82,
                                                    Composições!AG:AG,
                                                    0)
                                            ),
                                            "Não encontrado")
                                    )</f>
        <v>0</v>
      </c>
      <c r="J82" s="44">
        <v>0.2848</v>
      </c>
      <c r="K82" s="20">
        <f t="shared" si="21"/>
        <v>0.30835199999999996</v>
      </c>
      <c r="L82" s="20">
        <f t="shared" si="22"/>
        <v>37.002239999999993</v>
      </c>
      <c r="M82" s="20">
        <f t="shared" si="23"/>
        <v>0</v>
      </c>
      <c r="N82" s="20">
        <f t="shared" si="24"/>
        <v>0</v>
      </c>
      <c r="O82" s="20">
        <f t="shared" si="25"/>
        <v>0.24</v>
      </c>
      <c r="P82" s="20">
        <f t="shared" si="26"/>
        <v>0.30835199999999996</v>
      </c>
      <c r="Q82" s="20">
        <f t="shared" si="27"/>
        <v>37.002239999999993</v>
      </c>
      <c r="R82" s="44">
        <f>Q82/SUBTOTAL(109, Q20:Q173)</f>
        <v>2.1024672280247692E-4</v>
      </c>
    </row>
    <row r="83" spans="1:18" x14ac:dyDescent="0.2">
      <c r="A83" s="2" t="s">
        <v>231</v>
      </c>
      <c r="B83" s="4" t="s">
        <v>45</v>
      </c>
      <c r="C83" s="50" t="s">
        <v>58</v>
      </c>
      <c r="D83" s="50" t="s">
        <v>232</v>
      </c>
      <c r="E83" s="13" t="s">
        <v>233</v>
      </c>
      <c r="F83" s="17" t="s">
        <v>56</v>
      </c>
      <c r="G83" s="17">
        <v>120</v>
      </c>
      <c r="H83" s="21">
        <f>IF(
                        C83="INSUMO",
                                        IFERROR(
                                            IF(
                                                INDEX(
                                                    Insumos!C:C,
                                                    MATCH(
                                                        D83&amp;B83,
                                                        Insumos!I:I,
                                                        0)
                                                )="Material",
                                                INDEX(
                                                    Insumos!F:F,
                                                    MATCH(
                                                        D83&amp;B83,
                                                        Insumos!I:I,
                                                        0)
                                                ),
                                                0
                                            ),
                                            "Não encontrado"),
                                        IFERROR(
                                            INDEX(
                                                Composições!I:I,
                                                MATCH(
                                                    D83&amp;B83,
                                                    Composições!AG:AG,
                                                    0)
                                            ),
                                            "Não encontrado")
                                    )</f>
        <v>0.1</v>
      </c>
      <c r="I83" s="21">
        <f>IF(
                        C83="INSUMO",
                                        IFERROR(
                                            IF(
                                                INDEX(
                                                    Insumos!C:C,
                                                    MATCH(
                                                        D83&amp;B83,
                                                        Insumos!I:I,
                                                        0)
                                                )&lt;&gt;"Material",
                                                INDEX(
                                                    Insumos!F:F,
                                                    MATCH(
                                                        D83&amp;B83,
                                                        Insumos!I:I,
                                                        0)
                                                ),
                                                0
                                            ),
                                            "Não encontrado"),
                                        IFERROR(
                                            INDEX(
                                                Composições!K:K,
                                                MATCH(
                                                    D83&amp;B83,
                                                    Composições!AG:AG,
                                                    0)
                                            ),
                                            "Não encontrado")
                                    )</f>
        <v>0</v>
      </c>
      <c r="J83" s="45">
        <v>0.2848</v>
      </c>
      <c r="K83" s="21">
        <f t="shared" si="21"/>
        <v>0.12848000000000001</v>
      </c>
      <c r="L83" s="21">
        <f t="shared" si="22"/>
        <v>15.417600000000002</v>
      </c>
      <c r="M83" s="21">
        <f t="shared" si="23"/>
        <v>0</v>
      </c>
      <c r="N83" s="21">
        <f t="shared" si="24"/>
        <v>0</v>
      </c>
      <c r="O83" s="21">
        <f t="shared" si="25"/>
        <v>0.1</v>
      </c>
      <c r="P83" s="21">
        <f t="shared" si="26"/>
        <v>0.12848000000000001</v>
      </c>
      <c r="Q83" s="21">
        <f t="shared" si="27"/>
        <v>15.417600000000002</v>
      </c>
      <c r="R83" s="45">
        <f>Q83/SUBTOTAL(109, Q20:Q173)</f>
        <v>8.7602801167698744E-5</v>
      </c>
    </row>
    <row r="84" spans="1:18" x14ac:dyDescent="0.2">
      <c r="A84" s="1" t="s">
        <v>234</v>
      </c>
      <c r="B84" s="3" t="s">
        <v>45</v>
      </c>
      <c r="C84" s="49" t="s">
        <v>58</v>
      </c>
      <c r="D84" s="49" t="s">
        <v>232</v>
      </c>
      <c r="E84" s="12" t="s">
        <v>233</v>
      </c>
      <c r="F84" s="16" t="s">
        <v>56</v>
      </c>
      <c r="G84" s="16">
        <v>176</v>
      </c>
      <c r="H84" s="20">
        <f>IF(
                        C84="INSUMO",
                                        IFERROR(
                                            IF(
                                                INDEX(
                                                    Insumos!C:C,
                                                    MATCH(
                                                        D84&amp;B84,
                                                        Insumos!I:I,
                                                        0)
                                                )="Material",
                                                INDEX(
                                                    Insumos!F:F,
                                                    MATCH(
                                                        D84&amp;B84,
                                                        Insumos!I:I,
                                                        0)
                                                ),
                                                0
                                            ),
                                            "Não encontrado"),
                                        IFERROR(
                                            INDEX(
                                                Composições!I:I,
                                                MATCH(
                                                    D84&amp;B84,
                                                    Composições!AG:AG,
                                                    0)
                                            ),
                                            "Não encontrado")
                                    )</f>
        <v>0.1</v>
      </c>
      <c r="I84" s="20">
        <f>IF(
                        C84="INSUMO",
                                        IFERROR(
                                            IF(
                                                INDEX(
                                                    Insumos!C:C,
                                                    MATCH(
                                                        D84&amp;B84,
                                                        Insumos!I:I,
                                                        0)
                                                )&lt;&gt;"Material",
                                                INDEX(
                                                    Insumos!F:F,
                                                    MATCH(
                                                        D84&amp;B84,
                                                        Insumos!I:I,
                                                        0)
                                                ),
                                                0
                                            ),
                                            "Não encontrado"),
                                        IFERROR(
                                            INDEX(
                                                Composições!K:K,
                                                MATCH(
                                                    D84&amp;B84,
                                                    Composições!AG:AG,
                                                    0)
                                            ),
                                            "Não encontrado")
                                    )</f>
        <v>0</v>
      </c>
      <c r="J84" s="44">
        <v>0.2848</v>
      </c>
      <c r="K84" s="20">
        <f t="shared" si="21"/>
        <v>0.12848000000000001</v>
      </c>
      <c r="L84" s="20">
        <f t="shared" si="22"/>
        <v>22.612480000000001</v>
      </c>
      <c r="M84" s="20">
        <f t="shared" si="23"/>
        <v>0</v>
      </c>
      <c r="N84" s="20">
        <f t="shared" si="24"/>
        <v>0</v>
      </c>
      <c r="O84" s="20">
        <f t="shared" si="25"/>
        <v>0.1</v>
      </c>
      <c r="P84" s="20">
        <f t="shared" si="26"/>
        <v>0.12848000000000001</v>
      </c>
      <c r="Q84" s="20">
        <f t="shared" si="27"/>
        <v>22.612480000000001</v>
      </c>
      <c r="R84" s="44">
        <f>Q84/SUBTOTAL(109, Q20:Q173)</f>
        <v>1.2848410837929149E-4</v>
      </c>
    </row>
    <row r="85" spans="1:18" ht="25.5" x14ac:dyDescent="0.2">
      <c r="A85" s="2" t="s">
        <v>235</v>
      </c>
      <c r="B85" s="4" t="s">
        <v>45</v>
      </c>
      <c r="C85" s="50" t="s">
        <v>58</v>
      </c>
      <c r="D85" s="50" t="s">
        <v>236</v>
      </c>
      <c r="E85" s="13" t="s">
        <v>237</v>
      </c>
      <c r="F85" s="17" t="s">
        <v>56</v>
      </c>
      <c r="G85" s="17">
        <v>82</v>
      </c>
      <c r="H85" s="21">
        <f>IF(
                        C85="INSUMO",
                                        IFERROR(
                                            IF(
                                                INDEX(
                                                    Insumos!C:C,
                                                    MATCH(
                                                        D85&amp;B85,
                                                        Insumos!I:I,
                                                        0)
                                                )="Material",
                                                INDEX(
                                                    Insumos!F:F,
                                                    MATCH(
                                                        D85&amp;B85,
                                                        Insumos!I:I,
                                                        0)
                                                ),
                                                0
                                            ),
                                            "Não encontrado"),
                                        IFERROR(
                                            INDEX(
                                                Composições!I:I,
                                                MATCH(
                                                    D85&amp;B85,
                                                    Composições!AG:AG,
                                                    0)
                                            ),
                                            "Não encontrado")
                                    )</f>
        <v>0.72</v>
      </c>
      <c r="I85" s="21">
        <f>IF(
                        C85="INSUMO",
                                        IFERROR(
                                            IF(
                                                INDEX(
                                                    Insumos!C:C,
                                                    MATCH(
                                                        D85&amp;B85,
                                                        Insumos!I:I,
                                                        0)
                                                )&lt;&gt;"Material",
                                                INDEX(
                                                    Insumos!F:F,
                                                    MATCH(
                                                        D85&amp;B85,
                                                        Insumos!I:I,
                                                        0)
                                                ),
                                                0
                                            ),
                                            "Não encontrado"),
                                        IFERROR(
                                            INDEX(
                                                Composições!K:K,
                                                MATCH(
                                                    D85&amp;B85,
                                                    Composições!AG:AG,
                                                    0)
                                            ),
                                            "Não encontrado")
                                    )</f>
        <v>0</v>
      </c>
      <c r="J85" s="45">
        <v>0.2848</v>
      </c>
      <c r="K85" s="21">
        <f t="shared" si="21"/>
        <v>0.92505599999999988</v>
      </c>
      <c r="L85" s="21">
        <f t="shared" si="22"/>
        <v>75.854591999999997</v>
      </c>
      <c r="M85" s="21">
        <f t="shared" si="23"/>
        <v>0</v>
      </c>
      <c r="N85" s="21">
        <f t="shared" si="24"/>
        <v>0</v>
      </c>
      <c r="O85" s="21">
        <f t="shared" si="25"/>
        <v>0.72</v>
      </c>
      <c r="P85" s="21">
        <f t="shared" si="26"/>
        <v>0.92505599999999988</v>
      </c>
      <c r="Q85" s="21">
        <f t="shared" si="27"/>
        <v>75.854591999999997</v>
      </c>
      <c r="R85" s="45">
        <f>Q85/SUBTOTAL(109, Q20:Q173)</f>
        <v>4.3100578174507773E-4</v>
      </c>
    </row>
    <row r="86" spans="1:18" ht="25.5" x14ac:dyDescent="0.2">
      <c r="A86" s="1" t="s">
        <v>238</v>
      </c>
      <c r="B86" s="3" t="s">
        <v>45</v>
      </c>
      <c r="C86" s="49" t="s">
        <v>58</v>
      </c>
      <c r="D86" s="49" t="s">
        <v>239</v>
      </c>
      <c r="E86" s="12" t="s">
        <v>240</v>
      </c>
      <c r="F86" s="16" t="s">
        <v>56</v>
      </c>
      <c r="G86" s="16">
        <v>2</v>
      </c>
      <c r="H86" s="20">
        <f>IF(
                        C86="INSUMO",
                                        IFERROR(
                                            IF(
                                                INDEX(
                                                    Insumos!C:C,
                                                    MATCH(
                                                        D86&amp;B86,
                                                        Insumos!I:I,
                                                        0)
                                                )="Material",
                                                INDEX(
                                                    Insumos!F:F,
                                                    MATCH(
                                                        D86&amp;B86,
                                                        Insumos!I:I,
                                                        0)
                                                ),
                                                0
                                            ),
                                            "Não encontrado"),
                                        IFERROR(
                                            INDEX(
                                                Composições!I:I,
                                                MATCH(
                                                    D86&amp;B86,
                                                    Composições!AG:AG,
                                                    0)
                                            ),
                                            "Não encontrado")
                                    )</f>
        <v>102.57</v>
      </c>
      <c r="I86" s="20">
        <f>IF(
                        C86="INSUMO",
                                        IFERROR(
                                            IF(
                                                INDEX(
                                                    Insumos!C:C,
                                                    MATCH(
                                                        D86&amp;B86,
                                                        Insumos!I:I,
                                                        0)
                                                )&lt;&gt;"Material",
                                                INDEX(
                                                    Insumos!F:F,
                                                    MATCH(
                                                        D86&amp;B86,
                                                        Insumos!I:I,
                                                        0)
                                                ),
                                                0
                                            ),
                                            "Não encontrado"),
                                        IFERROR(
                                            INDEX(
                                                Composições!K:K,
                                                MATCH(
                                                    D86&amp;B86,
                                                    Composições!AG:AG,
                                                    0)
                                            ),
                                            "Não encontrado")
                                    )</f>
        <v>0</v>
      </c>
      <c r="J86" s="44">
        <v>0.2848</v>
      </c>
      <c r="K86" s="20">
        <f t="shared" si="21"/>
        <v>131.78193599999997</v>
      </c>
      <c r="L86" s="20">
        <f t="shared" si="22"/>
        <v>263.56387199999995</v>
      </c>
      <c r="M86" s="20">
        <f t="shared" si="23"/>
        <v>0</v>
      </c>
      <c r="N86" s="20">
        <f t="shared" si="24"/>
        <v>0</v>
      </c>
      <c r="O86" s="20">
        <f t="shared" si="25"/>
        <v>102.57</v>
      </c>
      <c r="P86" s="20">
        <f t="shared" si="26"/>
        <v>131.78193599999997</v>
      </c>
      <c r="Q86" s="20">
        <f t="shared" si="27"/>
        <v>263.56387199999995</v>
      </c>
      <c r="R86" s="44">
        <f>Q86/SUBTOTAL(109, Q20:Q173)</f>
        <v>1.4975698859618096E-3</v>
      </c>
    </row>
    <row r="87" spans="1:18" ht="38.25" x14ac:dyDescent="0.2">
      <c r="A87" s="2" t="s">
        <v>241</v>
      </c>
      <c r="B87" s="4" t="s">
        <v>45</v>
      </c>
      <c r="C87" s="50" t="s">
        <v>58</v>
      </c>
      <c r="D87" s="50" t="s">
        <v>242</v>
      </c>
      <c r="E87" s="13" t="s">
        <v>243</v>
      </c>
      <c r="F87" s="17" t="s">
        <v>56</v>
      </c>
      <c r="G87" s="17">
        <v>4</v>
      </c>
      <c r="H87" s="21">
        <f>IF(
                        C87="INSUMO",
                                        IFERROR(
                                            IF(
                                                INDEX(
                                                    Insumos!C:C,
                                                    MATCH(
                                                        D87&amp;B87,
                                                        Insumos!I:I,
                                                        0)
                                                )="Material",
                                                INDEX(
                                                    Insumos!F:F,
                                                    MATCH(
                                                        D87&amp;B87,
                                                        Insumos!I:I,
                                                        0)
                                                ),
                                                0
                                            ),
                                            "Não encontrado"),
                                        IFERROR(
                                            INDEX(
                                                Composições!I:I,
                                                MATCH(
                                                    D87&amp;B87,
                                                    Composições!AG:AG,
                                                    0)
                                            ),
                                            "Não encontrado")
                                    )</f>
        <v>33.22</v>
      </c>
      <c r="I87" s="21">
        <f>IF(
                        C87="INSUMO",
                                        IFERROR(
                                            IF(
                                                INDEX(
                                                    Insumos!C:C,
                                                    MATCH(
                                                        D87&amp;B87,
                                                        Insumos!I:I,
                                                        0)
                                                )&lt;&gt;"Material",
                                                INDEX(
                                                    Insumos!F:F,
                                                    MATCH(
                                                        D87&amp;B87,
                                                        Insumos!I:I,
                                                        0)
                                                ),
                                                0
                                            ),
                                            "Não encontrado"),
                                        IFERROR(
                                            INDEX(
                                                Composições!K:K,
                                                MATCH(
                                                    D87&amp;B87,
                                                    Composições!AG:AG,
                                                    0)
                                            ),
                                            "Não encontrado")
                                    )</f>
        <v>0</v>
      </c>
      <c r="J87" s="45">
        <v>0.2848</v>
      </c>
      <c r="K87" s="21">
        <f t="shared" si="21"/>
        <v>42.681055999999998</v>
      </c>
      <c r="L87" s="21">
        <f t="shared" si="22"/>
        <v>170.72422399999999</v>
      </c>
      <c r="M87" s="21">
        <f t="shared" si="23"/>
        <v>0</v>
      </c>
      <c r="N87" s="21">
        <f t="shared" si="24"/>
        <v>0</v>
      </c>
      <c r="O87" s="21">
        <f t="shared" si="25"/>
        <v>33.22</v>
      </c>
      <c r="P87" s="21">
        <f t="shared" si="26"/>
        <v>42.681055999999998</v>
      </c>
      <c r="Q87" s="21">
        <f t="shared" si="27"/>
        <v>170.72422399999999</v>
      </c>
      <c r="R87" s="45">
        <f>Q87/SUBTOTAL(109, Q20:Q173)</f>
        <v>9.7005501826365062E-4</v>
      </c>
    </row>
    <row r="88" spans="1:18" ht="25.5" x14ac:dyDescent="0.2">
      <c r="A88" s="1" t="s">
        <v>244</v>
      </c>
      <c r="B88" s="3" t="s">
        <v>45</v>
      </c>
      <c r="C88" s="49" t="s">
        <v>58</v>
      </c>
      <c r="D88" s="49" t="s">
        <v>245</v>
      </c>
      <c r="E88" s="12" t="s">
        <v>246</v>
      </c>
      <c r="F88" s="16" t="s">
        <v>56</v>
      </c>
      <c r="G88" s="16">
        <v>1</v>
      </c>
      <c r="H88" s="20">
        <f>IF(
                        C88="INSUMO",
                                        IFERROR(
                                            IF(
                                                INDEX(
                                                    Insumos!C:C,
                                                    MATCH(
                                                        D88&amp;B88,
                                                        Insumos!I:I,
                                                        0)
                                                )="Material",
                                                INDEX(
                                                    Insumos!F:F,
                                                    MATCH(
                                                        D88&amp;B88,
                                                        Insumos!I:I,
                                                        0)
                                                ),
                                                0
                                            ),
                                            "Não encontrado"),
                                        IFERROR(
                                            INDEX(
                                                Composições!I:I,
                                                MATCH(
                                                    D88&amp;B88,
                                                    Composições!AG:AG,
                                                    0)
                                            ),
                                            "Não encontrado")
                                    )</f>
        <v>9.65</v>
      </c>
      <c r="I88" s="20">
        <f>IF(
                        C88="INSUMO",
                                        IFERROR(
                                            IF(
                                                INDEX(
                                                    Insumos!C:C,
                                                    MATCH(
                                                        D88&amp;B88,
                                                        Insumos!I:I,
                                                        0)
                                                )&lt;&gt;"Material",
                                                INDEX(
                                                    Insumos!F:F,
                                                    MATCH(
                                                        D88&amp;B88,
                                                        Insumos!I:I,
                                                        0)
                                                ),
                                                0
                                            ),
                                            "Não encontrado"),
                                        IFERROR(
                                            INDEX(
                                                Composições!K:K,
                                                MATCH(
                                                    D88&amp;B88,
                                                    Composições!AG:AG,
                                                    0)
                                            ),
                                            "Não encontrado")
                                    )</f>
        <v>0</v>
      </c>
      <c r="J88" s="44">
        <v>0.2848</v>
      </c>
      <c r="K88" s="20">
        <f t="shared" si="21"/>
        <v>12.39832</v>
      </c>
      <c r="L88" s="20">
        <f t="shared" si="22"/>
        <v>12.39832</v>
      </c>
      <c r="M88" s="20">
        <f t="shared" si="23"/>
        <v>0</v>
      </c>
      <c r="N88" s="20">
        <f t="shared" si="24"/>
        <v>0</v>
      </c>
      <c r="O88" s="20">
        <f t="shared" si="25"/>
        <v>9.65</v>
      </c>
      <c r="P88" s="20">
        <f t="shared" si="26"/>
        <v>12.39832</v>
      </c>
      <c r="Q88" s="20">
        <f t="shared" si="27"/>
        <v>12.39832</v>
      </c>
      <c r="R88" s="44">
        <f>Q88/SUBTOTAL(109, Q20:Q173)</f>
        <v>7.0447252605691069E-5</v>
      </c>
    </row>
    <row r="89" spans="1:18" ht="25.5" x14ac:dyDescent="0.2">
      <c r="A89" s="2" t="s">
        <v>247</v>
      </c>
      <c r="B89" s="4" t="s">
        <v>45</v>
      </c>
      <c r="C89" s="50" t="s">
        <v>46</v>
      </c>
      <c r="D89" s="50" t="s">
        <v>248</v>
      </c>
      <c r="E89" s="13" t="s">
        <v>249</v>
      </c>
      <c r="F89" s="17" t="s">
        <v>66</v>
      </c>
      <c r="G89" s="17">
        <v>41.11</v>
      </c>
      <c r="H89" s="21">
        <f>IF(
                        C89="INSUMO",
                                        IFERROR(
                                            IF(
                                                INDEX(
                                                    Insumos!C:C,
                                                    MATCH(
                                                        D89&amp;B89,
                                                        Insumos!I:I,
                                                        0)
                                                )="Material",
                                                INDEX(
                                                    Insumos!F:F,
                                                    MATCH(
                                                        D89&amp;B89,
                                                        Insumos!I:I,
                                                        0)
                                                ),
                                                0
                                            ),
                                            "Não encontrado"),
                                        IFERROR(
                                            INDEX(
                                                Composições!I:I,
                                                MATCH(
                                                    D89&amp;B89,
                                                    Composições!AG:AG,
                                                    0)
                                            ),
                                            "Não encontrado")
                                    )</f>
        <v>117.2175</v>
      </c>
      <c r="I89" s="21">
        <f>IF(
                        C89="INSUMO",
                                        IFERROR(
                                            IF(
                                                INDEX(
                                                    Insumos!C:C,
                                                    MATCH(
                                                        D89&amp;B89,
                                                        Insumos!I:I,
                                                        0)
                                                )&lt;&gt;"Material",
                                                INDEX(
                                                    Insumos!F:F,
                                                    MATCH(
                                                        D89&amp;B89,
                                                        Insumos!I:I,
                                                        0)
                                                ),
                                                0
                                            ),
                                            "Não encontrado"),
                                        IFERROR(
                                            INDEX(
                                                Composições!K:K,
                                                MATCH(
                                                    D89&amp;B89,
                                                    Composições!AG:AG,
                                                    0)
                                            ),
                                            "Não encontrado")
                                    )</f>
        <v>25.15656598</v>
      </c>
      <c r="J89" s="45">
        <v>0.2848</v>
      </c>
      <c r="K89" s="21">
        <f t="shared" si="21"/>
        <v>150.601044</v>
      </c>
      <c r="L89" s="21">
        <f t="shared" si="22"/>
        <v>6191.2089188399996</v>
      </c>
      <c r="M89" s="21">
        <f t="shared" si="23"/>
        <v>32.321155971103998</v>
      </c>
      <c r="N89" s="21">
        <f t="shared" si="24"/>
        <v>1328.7227219720853</v>
      </c>
      <c r="O89" s="21">
        <f t="shared" si="25"/>
        <v>142.37406598000001</v>
      </c>
      <c r="P89" s="21">
        <f t="shared" si="26"/>
        <v>182.92219997110399</v>
      </c>
      <c r="Q89" s="21">
        <f t="shared" si="27"/>
        <v>7519.9316408120849</v>
      </c>
      <c r="R89" s="45">
        <f>Q89/SUBTOTAL(109, Q20:Q173)</f>
        <v>4.2728250591839684E-2</v>
      </c>
    </row>
    <row r="90" spans="1:18" ht="25.5" x14ac:dyDescent="0.2">
      <c r="A90" s="1" t="s">
        <v>250</v>
      </c>
      <c r="B90" s="3" t="s">
        <v>45</v>
      </c>
      <c r="C90" s="49" t="s">
        <v>58</v>
      </c>
      <c r="D90" s="49" t="s">
        <v>251</v>
      </c>
      <c r="E90" s="12" t="s">
        <v>252</v>
      </c>
      <c r="F90" s="16" t="s">
        <v>56</v>
      </c>
      <c r="G90" s="16">
        <v>1</v>
      </c>
      <c r="H90" s="20">
        <f>IF(
                        C90="INSUMO",
                                        IFERROR(
                                            IF(
                                                INDEX(
                                                    Insumos!C:C,
                                                    MATCH(
                                                        D90&amp;B90,
                                                        Insumos!I:I,
                                                        0)
                                                )="Material",
                                                INDEX(
                                                    Insumos!F:F,
                                                    MATCH(
                                                        D90&amp;B90,
                                                        Insumos!I:I,
                                                        0)
                                                ),
                                                0
                                            ),
                                            "Não encontrado"),
                                        IFERROR(
                                            INDEX(
                                                Composições!I:I,
                                                MATCH(
                                                    D90&amp;B90,
                                                    Composições!AG:AG,
                                                    0)
                                            ),
                                            "Não encontrado")
                                    )</f>
        <v>113.15</v>
      </c>
      <c r="I90" s="20">
        <f>IF(
                        C90="INSUMO",
                                        IFERROR(
                                            IF(
                                                INDEX(
                                                    Insumos!C:C,
                                                    MATCH(
                                                        D90&amp;B90,
                                                        Insumos!I:I,
                                                        0)
                                                )&lt;&gt;"Material",
                                                INDEX(
                                                    Insumos!F:F,
                                                    MATCH(
                                                        D90&amp;B90,
                                                        Insumos!I:I,
                                                        0)
                                                ),
                                                0
                                            ),
                                            "Não encontrado"),
                                        IFERROR(
                                            INDEX(
                                                Composições!K:K,
                                                MATCH(
                                                    D90&amp;B90,
                                                    Composições!AG:AG,
                                                    0)
                                            ),
                                            "Não encontrado")
                                    )</f>
        <v>0</v>
      </c>
      <c r="J90" s="44">
        <v>0.2848</v>
      </c>
      <c r="K90" s="20">
        <f t="shared" si="21"/>
        <v>145.37512000000001</v>
      </c>
      <c r="L90" s="20">
        <f t="shared" si="22"/>
        <v>145.37512000000001</v>
      </c>
      <c r="M90" s="20">
        <f t="shared" si="23"/>
        <v>0</v>
      </c>
      <c r="N90" s="20">
        <f t="shared" si="24"/>
        <v>0</v>
      </c>
      <c r="O90" s="20">
        <f t="shared" si="25"/>
        <v>113.15</v>
      </c>
      <c r="P90" s="20">
        <f t="shared" si="26"/>
        <v>145.37512000000001</v>
      </c>
      <c r="Q90" s="20">
        <f t="shared" si="27"/>
        <v>145.37512000000001</v>
      </c>
      <c r="R90" s="44">
        <f>Q90/SUBTOTAL(109, Q20:Q173)</f>
        <v>8.2602141267709272E-4</v>
      </c>
    </row>
    <row r="91" spans="1:18" ht="25.5" x14ac:dyDescent="0.2">
      <c r="A91" s="2" t="s">
        <v>253</v>
      </c>
      <c r="B91" s="4" t="s">
        <v>45</v>
      </c>
      <c r="C91" s="50" t="s">
        <v>58</v>
      </c>
      <c r="D91" s="50" t="s">
        <v>254</v>
      </c>
      <c r="E91" s="13" t="s">
        <v>255</v>
      </c>
      <c r="F91" s="17" t="s">
        <v>56</v>
      </c>
      <c r="G91" s="17">
        <v>3</v>
      </c>
      <c r="H91" s="21">
        <f>IF(
                        C91="INSUMO",
                                        IFERROR(
                                            IF(
                                                INDEX(
                                                    Insumos!C:C,
                                                    MATCH(
                                                        D91&amp;B91,
                                                        Insumos!I:I,
                                                        0)
                                                )="Material",
                                                INDEX(
                                                    Insumos!F:F,
                                                    MATCH(
                                                        D91&amp;B91,
                                                        Insumos!I:I,
                                                        0)
                                                ),
                                                0
                                            ),
                                            "Não encontrado"),
                                        IFERROR(
                                            INDEX(
                                                Composições!I:I,
                                                MATCH(
                                                    D91&amp;B91,
                                                    Composições!AG:AG,
                                                    0)
                                            ),
                                            "Não encontrado")
                                    )</f>
        <v>61.46</v>
      </c>
      <c r="I91" s="21">
        <f>IF(
                        C91="INSUMO",
                                        IFERROR(
                                            IF(
                                                INDEX(
                                                    Insumos!C:C,
                                                    MATCH(
                                                        D91&amp;B91,
                                                        Insumos!I:I,
                                                        0)
                                                )&lt;&gt;"Material",
                                                INDEX(
                                                    Insumos!F:F,
                                                    MATCH(
                                                        D91&amp;B91,
                                                        Insumos!I:I,
                                                        0)
                                                ),
                                                0
                                            ),
                                            "Não encontrado"),
                                        IFERROR(
                                            INDEX(
                                                Composições!K:K,
                                                MATCH(
                                                    D91&amp;B91,
                                                    Composições!AG:AG,
                                                    0)
                                            ),
                                            "Não encontrado")
                                    )</f>
        <v>0</v>
      </c>
      <c r="J91" s="45">
        <v>0.2848</v>
      </c>
      <c r="K91" s="21">
        <f t="shared" si="21"/>
        <v>78.963808</v>
      </c>
      <c r="L91" s="21">
        <f t="shared" si="22"/>
        <v>236.891424</v>
      </c>
      <c r="M91" s="21">
        <f t="shared" si="23"/>
        <v>0</v>
      </c>
      <c r="N91" s="21">
        <f t="shared" si="24"/>
        <v>0</v>
      </c>
      <c r="O91" s="21">
        <f t="shared" si="25"/>
        <v>61.46</v>
      </c>
      <c r="P91" s="21">
        <f t="shared" si="26"/>
        <v>78.963808</v>
      </c>
      <c r="Q91" s="21">
        <f t="shared" si="27"/>
        <v>236.891424</v>
      </c>
      <c r="R91" s="45">
        <f>Q91/SUBTOTAL(109, Q20:Q173)</f>
        <v>1.3460170399416909E-3</v>
      </c>
    </row>
    <row r="92" spans="1:18" ht="25.5" x14ac:dyDescent="0.2">
      <c r="A92" s="1" t="s">
        <v>256</v>
      </c>
      <c r="B92" s="3" t="s">
        <v>45</v>
      </c>
      <c r="C92" s="49" t="s">
        <v>46</v>
      </c>
      <c r="D92" s="49" t="s">
        <v>257</v>
      </c>
      <c r="E92" s="12" t="s">
        <v>258</v>
      </c>
      <c r="F92" s="16" t="s">
        <v>66</v>
      </c>
      <c r="G92" s="16">
        <v>41.11</v>
      </c>
      <c r="H92" s="20">
        <f>IF(
                        C92="INSUMO",
                                        IFERROR(
                                            IF(
                                                INDEX(
                                                    Insumos!C:C,
                                                    MATCH(
                                                        D92&amp;B92,
                                                        Insumos!I:I,
                                                        0)
                                                )="Material",
                                                INDEX(
                                                    Insumos!F:F,
                                                    MATCH(
                                                        D92&amp;B92,
                                                        Insumos!I:I,
                                                        0)
                                                ),
                                                0
                                            ),
                                            "Não encontrado"),
                                        IFERROR(
                                            INDEX(
                                                Composições!I:I,
                                                MATCH(
                                                    D92&amp;B92,
                                                    Composições!AG:AG,
                                                    0)
                                            ),
                                            "Não encontrado")
                                    )</f>
        <v>66.34</v>
      </c>
      <c r="I92" s="20">
        <f>IF(
                        C92="INSUMO",
                                        IFERROR(
                                            IF(
                                                INDEX(
                                                    Insumos!C:C,
                                                    MATCH(
                                                        D92&amp;B92,
                                                        Insumos!I:I,
                                                        0)
                                                )&lt;&gt;"Material",
                                                INDEX(
                                                    Insumos!F:F,
                                                    MATCH(
                                                        D92&amp;B92,
                                                        Insumos!I:I,
                                                        0)
                                                ),
                                                0
                                            ),
                                            "Não encontrado"),
                                        IFERROR(
                                            INDEX(
                                                Composições!K:K,
                                                MATCH(
                                                    D92&amp;B92,
                                                    Composições!AG:AG,
                                                    0)
                                            ),
                                            "Não encontrado")
                                    )</f>
        <v>2.4099018239999999</v>
      </c>
      <c r="J92" s="44">
        <v>0.2848</v>
      </c>
      <c r="K92" s="20">
        <f t="shared" si="21"/>
        <v>85.233632</v>
      </c>
      <c r="L92" s="20">
        <f t="shared" si="22"/>
        <v>3503.9546115200001</v>
      </c>
      <c r="M92" s="20">
        <f t="shared" si="23"/>
        <v>3.0962418634751998</v>
      </c>
      <c r="N92" s="20">
        <f t="shared" si="24"/>
        <v>127.28650300746546</v>
      </c>
      <c r="O92" s="20">
        <f t="shared" si="25"/>
        <v>68.749901824000005</v>
      </c>
      <c r="P92" s="20">
        <f t="shared" si="26"/>
        <v>88.3298738634752</v>
      </c>
      <c r="Q92" s="20">
        <f t="shared" si="27"/>
        <v>3631.2411145274655</v>
      </c>
      <c r="R92" s="44">
        <f>Q92/SUBTOTAL(109, Q20:Q173)</f>
        <v>2.0632711534085871E-2</v>
      </c>
    </row>
    <row r="93" spans="1:18" ht="25.5" x14ac:dyDescent="0.2">
      <c r="A93" s="2" t="s">
        <v>259</v>
      </c>
      <c r="B93" s="4" t="s">
        <v>98</v>
      </c>
      <c r="C93" s="50" t="s">
        <v>58</v>
      </c>
      <c r="D93" s="50" t="s">
        <v>260</v>
      </c>
      <c r="E93" s="13" t="s">
        <v>261</v>
      </c>
      <c r="F93" s="17" t="s">
        <v>56</v>
      </c>
      <c r="G93" s="17">
        <v>11</v>
      </c>
      <c r="H93" s="21">
        <f>IF(
                        C93="INSUMO",
                                        IFERROR(
                                            IF(
                                                INDEX(
                                                    Insumos!C:C,
                                                    MATCH(
                                                        D93&amp;B93,
                                                        Insumos!I:I,
                                                        0)
                                                )="Material",
                                                INDEX(
                                                    Insumos!F:F,
                                                    MATCH(
                                                        D93&amp;B93,
                                                        Insumos!I:I,
                                                        0)
                                                ),
                                                0
                                            ),
                                            "Não encontrado"),
                                        IFERROR(
                                            INDEX(
                                                Composições!I:I,
                                                MATCH(
                                                    D93&amp;B93,
                                                    Composições!AG:AG,
                                                    0)
                                            ),
                                            "Não encontrado")
                                    )</f>
        <v>1.22</v>
      </c>
      <c r="I93" s="21">
        <f>IF(
                        C93="INSUMO",
                                        IFERROR(
                                            IF(
                                                INDEX(
                                                    Insumos!C:C,
                                                    MATCH(
                                                        D93&amp;B93,
                                                        Insumos!I:I,
                                                        0)
                                                )&lt;&gt;"Material",
                                                INDEX(
                                                    Insumos!F:F,
                                                    MATCH(
                                                        D93&amp;B93,
                                                        Insumos!I:I,
                                                        0)
                                                ),
                                                0
                                            ),
                                            "Não encontrado"),
                                        IFERROR(
                                            INDEX(
                                                Composições!K:K,
                                                MATCH(
                                                    D93&amp;B93,
                                                    Composições!AG:AG,
                                                    0)
                                            ),
                                            "Não encontrado")
                                    )</f>
        <v>0</v>
      </c>
      <c r="J93" s="45">
        <v>0.2848</v>
      </c>
      <c r="K93" s="21">
        <f t="shared" si="21"/>
        <v>1.567456</v>
      </c>
      <c r="L93" s="21">
        <f t="shared" si="22"/>
        <v>17.242016</v>
      </c>
      <c r="M93" s="21">
        <f t="shared" si="23"/>
        <v>0</v>
      </c>
      <c r="N93" s="21">
        <f t="shared" si="24"/>
        <v>0</v>
      </c>
      <c r="O93" s="21">
        <f t="shared" si="25"/>
        <v>1.22</v>
      </c>
      <c r="P93" s="21">
        <f t="shared" si="26"/>
        <v>1.567456</v>
      </c>
      <c r="Q93" s="21">
        <f t="shared" si="27"/>
        <v>17.242016</v>
      </c>
      <c r="R93" s="45">
        <f>Q93/SUBTOTAL(109, Q20:Q173)</f>
        <v>9.7969132639209752E-5</v>
      </c>
    </row>
    <row r="94" spans="1:18" ht="25.5" x14ac:dyDescent="0.2">
      <c r="A94" s="1" t="s">
        <v>262</v>
      </c>
      <c r="B94" s="3" t="s">
        <v>98</v>
      </c>
      <c r="C94" s="49" t="s">
        <v>58</v>
      </c>
      <c r="D94" s="49" t="s">
        <v>263</v>
      </c>
      <c r="E94" s="12" t="s">
        <v>264</v>
      </c>
      <c r="F94" s="16" t="s">
        <v>56</v>
      </c>
      <c r="G94" s="16">
        <v>32</v>
      </c>
      <c r="H94" s="20">
        <f>IF(
                        C94="INSUMO",
                                        IFERROR(
                                            IF(
                                                INDEX(
                                                    Insumos!C:C,
                                                    MATCH(
                                                        D94&amp;B94,
                                                        Insumos!I:I,
                                                        0)
                                                )="Material",
                                                INDEX(
                                                    Insumos!F:F,
                                                    MATCH(
                                                        D94&amp;B94,
                                                        Insumos!I:I,
                                                        0)
                                                ),
                                                0
                                            ),
                                            "Não encontrado"),
                                        IFERROR(
                                            INDEX(
                                                Composições!I:I,
                                                MATCH(
                                                    D94&amp;B94,
                                                    Composições!AG:AG,
                                                    0)
                                            ),
                                            "Não encontrado")
                                    )</f>
        <v>1.1399999999999999</v>
      </c>
      <c r="I94" s="20">
        <f>IF(
                        C94="INSUMO",
                                        IFERROR(
                                            IF(
                                                INDEX(
                                                    Insumos!C:C,
                                                    MATCH(
                                                        D94&amp;B94,
                                                        Insumos!I:I,
                                                        0)
                                                )&lt;&gt;"Material",
                                                INDEX(
                                                    Insumos!F:F,
                                                    MATCH(
                                                        D94&amp;B94,
                                                        Insumos!I:I,
                                                        0)
                                                ),
                                                0
                                            ),
                                            "Não encontrado"),
                                        IFERROR(
                                            INDEX(
                                                Composições!K:K,
                                                MATCH(
                                                    D94&amp;B94,
                                                    Composições!AG:AG,
                                                    0)
                                            ),
                                            "Não encontrado")
                                    )</f>
        <v>0</v>
      </c>
      <c r="J94" s="44">
        <v>0.2848</v>
      </c>
      <c r="K94" s="20">
        <f t="shared" si="21"/>
        <v>1.4646719999999998</v>
      </c>
      <c r="L94" s="20">
        <f t="shared" si="22"/>
        <v>46.869503999999992</v>
      </c>
      <c r="M94" s="20">
        <f t="shared" si="23"/>
        <v>0</v>
      </c>
      <c r="N94" s="20">
        <f t="shared" si="24"/>
        <v>0</v>
      </c>
      <c r="O94" s="20">
        <f t="shared" si="25"/>
        <v>1.1399999999999999</v>
      </c>
      <c r="P94" s="20">
        <f t="shared" si="26"/>
        <v>1.4646719999999998</v>
      </c>
      <c r="Q94" s="20">
        <f t="shared" si="27"/>
        <v>46.869503999999992</v>
      </c>
      <c r="R94" s="44">
        <f>Q94/SUBTOTAL(109, Q20:Q173)</f>
        <v>2.6631251554980412E-4</v>
      </c>
    </row>
    <row r="95" spans="1:18" ht="25.5" x14ac:dyDescent="0.2">
      <c r="A95" s="2" t="s">
        <v>265</v>
      </c>
      <c r="B95" s="4" t="s">
        <v>213</v>
      </c>
      <c r="C95" s="50" t="s">
        <v>58</v>
      </c>
      <c r="D95" s="50" t="s">
        <v>266</v>
      </c>
      <c r="E95" s="13" t="s">
        <v>267</v>
      </c>
      <c r="F95" s="17" t="s">
        <v>56</v>
      </c>
      <c r="G95" s="17">
        <v>17</v>
      </c>
      <c r="H95" s="21">
        <f>IF(
                        C95="INSUMO",
                                        IFERROR(
                                            IF(
                                                INDEX(
                                                    Insumos!C:C,
                                                    MATCH(
                                                        D95&amp;B95,
                                                        Insumos!I:I,
                                                        0)
                                                )="Material",
                                                INDEX(
                                                    Insumos!F:F,
                                                    MATCH(
                                                        D95&amp;B95,
                                                        Insumos!I:I,
                                                        0)
                                                ),
                                                0
                                            ),
                                            "Não encontrado"),
                                        IFERROR(
                                            INDEX(
                                                Composições!I:I,
                                                MATCH(
                                                    D95&amp;B95,
                                                    Composições!AG:AG,
                                                    0)
                                            ),
                                            "Não encontrado")
                                    )</f>
        <v>3.06</v>
      </c>
      <c r="I95" s="21">
        <f>IF(
                        C95="INSUMO",
                                        IFERROR(
                                            IF(
                                                INDEX(
                                                    Insumos!C:C,
                                                    MATCH(
                                                        D95&amp;B95,
                                                        Insumos!I:I,
                                                        0)
                                                )&lt;&gt;"Material",
                                                INDEX(
                                                    Insumos!F:F,
                                                    MATCH(
                                                        D95&amp;B95,
                                                        Insumos!I:I,
                                                        0)
                                                ),
                                                0
                                            ),
                                            "Não encontrado"),
                                        IFERROR(
                                            INDEX(
                                                Composições!K:K,
                                                MATCH(
                                                    D95&amp;B95,
                                                    Composições!AG:AG,
                                                    0)
                                            ),
                                            "Não encontrado")
                                    )</f>
        <v>0</v>
      </c>
      <c r="J95" s="45">
        <v>0.2848</v>
      </c>
      <c r="K95" s="21">
        <f t="shared" si="21"/>
        <v>3.9314879999999999</v>
      </c>
      <c r="L95" s="21">
        <f t="shared" si="22"/>
        <v>66.835296</v>
      </c>
      <c r="M95" s="21">
        <f t="shared" si="23"/>
        <v>0</v>
      </c>
      <c r="N95" s="21">
        <f t="shared" si="24"/>
        <v>0</v>
      </c>
      <c r="O95" s="21">
        <f t="shared" si="25"/>
        <v>3.06</v>
      </c>
      <c r="P95" s="21">
        <f t="shared" si="26"/>
        <v>3.9314879999999999</v>
      </c>
      <c r="Q95" s="21">
        <f t="shared" si="27"/>
        <v>66.835296</v>
      </c>
      <c r="R95" s="45">
        <f>Q95/SUBTOTAL(109, Q20:Q173)</f>
        <v>3.79758143061974E-4</v>
      </c>
    </row>
    <row r="96" spans="1:18" ht="25.5" x14ac:dyDescent="0.2">
      <c r="A96" s="1" t="s">
        <v>268</v>
      </c>
      <c r="B96" s="3" t="s">
        <v>213</v>
      </c>
      <c r="C96" s="49" t="s">
        <v>46</v>
      </c>
      <c r="D96" s="49" t="s">
        <v>269</v>
      </c>
      <c r="E96" s="12" t="s">
        <v>270</v>
      </c>
      <c r="F96" s="16" t="s">
        <v>56</v>
      </c>
      <c r="G96" s="16">
        <v>55</v>
      </c>
      <c r="H96" s="20">
        <f>IF(
                        C96="INSUMO",
                                        IFERROR(
                                            IF(
                                                INDEX(
                                                    Insumos!C:C,
                                                    MATCH(
                                                        D96&amp;B96,
                                                        Insumos!I:I,
                                                        0)
                                                )="Material",
                                                INDEX(
                                                    Insumos!F:F,
                                                    MATCH(
                                                        D96&amp;B96,
                                                        Insumos!I:I,
                                                        0)
                                                ),
                                                0
                                            ),
                                            "Não encontrado"),
                                        IFERROR(
                                            INDEX(
                                                Composições!I:I,
                                                MATCH(
                                                    D96&amp;B96,
                                                    Composições!AG:AG,
                                                    0)
                                            ),
                                            "Não encontrado")
                                    )</f>
        <v>3.0804999999999998</v>
      </c>
      <c r="I96" s="20">
        <f>IF(
                        C96="INSUMO",
                                        IFERROR(
                                            IF(
                                                INDEX(
                                                    Insumos!C:C,
                                                    MATCH(
                                                        D96&amp;B96,
                                                        Insumos!I:I,
                                                        0)
                                                )&lt;&gt;"Material",
                                                INDEX(
                                                    Insumos!F:F,
                                                    MATCH(
                                                        D96&amp;B96,
                                                        Insumos!I:I,
                                                        0)
                                                ),
                                                0
                                            ),
                                            "Não encontrado"),
                                        IFERROR(
                                            INDEX(
                                                Composições!K:K,
                                                MATCH(
                                                    D96&amp;B96,
                                                    Composições!AG:AG,
                                                    0)
                                            ),
                                            "Não encontrado")
                                    )</f>
        <v>4.0361083879999997</v>
      </c>
      <c r="J96" s="44">
        <v>0.2848</v>
      </c>
      <c r="K96" s="20">
        <f t="shared" si="21"/>
        <v>3.9578263999999996</v>
      </c>
      <c r="L96" s="20">
        <f t="shared" si="22"/>
        <v>217.68045199999997</v>
      </c>
      <c r="M96" s="20">
        <f t="shared" si="23"/>
        <v>5.185592056902399</v>
      </c>
      <c r="N96" s="20">
        <f t="shared" si="24"/>
        <v>285.20756312963192</v>
      </c>
      <c r="O96" s="20">
        <f t="shared" si="25"/>
        <v>7.1166083879999995</v>
      </c>
      <c r="P96" s="20">
        <f t="shared" si="26"/>
        <v>9.1434184569023991</v>
      </c>
      <c r="Q96" s="20">
        <f t="shared" si="27"/>
        <v>502.88801512963192</v>
      </c>
      <c r="R96" s="44">
        <f>Q96/SUBTOTAL(109, Q20:Q173)</f>
        <v>2.8574096356773957E-3</v>
      </c>
    </row>
    <row r="97" spans="1:18" ht="25.5" x14ac:dyDescent="0.2">
      <c r="A97" s="2" t="s">
        <v>271</v>
      </c>
      <c r="B97" s="4" t="s">
        <v>213</v>
      </c>
      <c r="C97" s="50" t="s">
        <v>58</v>
      </c>
      <c r="D97" s="50" t="s">
        <v>272</v>
      </c>
      <c r="E97" s="13" t="s">
        <v>273</v>
      </c>
      <c r="F97" s="17" t="s">
        <v>274</v>
      </c>
      <c r="G97" s="17">
        <v>2</v>
      </c>
      <c r="H97" s="21">
        <f>IF(
                        C97="INSUMO",
                                        IFERROR(
                                            IF(
                                                INDEX(
                                                    Insumos!C:C,
                                                    MATCH(
                                                        D97&amp;B97,
                                                        Insumos!I:I,
                                                        0)
                                                )="Material",
                                                INDEX(
                                                    Insumos!F:F,
                                                    MATCH(
                                                        D97&amp;B97,
                                                        Insumos!I:I,
                                                        0)
                                                ),
                                                0
                                            ),
                                            "Não encontrado"),
                                        IFERROR(
                                            INDEX(
                                                Composições!I:I,
                                                MATCH(
                                                    D97&amp;B97,
                                                    Composições!AG:AG,
                                                    0)
                                            ),
                                            "Não encontrado")
                                    )</f>
        <v>6.68</v>
      </c>
      <c r="I97" s="21">
        <f>IF(
                        C97="INSUMO",
                                        IFERROR(
                                            IF(
                                                INDEX(
                                                    Insumos!C:C,
                                                    MATCH(
                                                        D97&amp;B97,
                                                        Insumos!I:I,
                                                        0)
                                                )&lt;&gt;"Material",
                                                INDEX(
                                                    Insumos!F:F,
                                                    MATCH(
                                                        D97&amp;B97,
                                                        Insumos!I:I,
                                                        0)
                                                ),
                                                0
                                            ),
                                            "Não encontrado"),
                                        IFERROR(
                                            INDEX(
                                                Composições!K:K,
                                                MATCH(
                                                    D97&amp;B97,
                                                    Composições!AG:AG,
                                                    0)
                                            ),
                                            "Não encontrado")
                                    )</f>
        <v>0</v>
      </c>
      <c r="J97" s="45">
        <v>0.2848</v>
      </c>
      <c r="K97" s="21">
        <f t="shared" si="21"/>
        <v>8.5824639999999999</v>
      </c>
      <c r="L97" s="21">
        <f t="shared" si="22"/>
        <v>17.164928</v>
      </c>
      <c r="M97" s="21">
        <f t="shared" si="23"/>
        <v>0</v>
      </c>
      <c r="N97" s="21">
        <f t="shared" si="24"/>
        <v>0</v>
      </c>
      <c r="O97" s="21">
        <f t="shared" si="25"/>
        <v>6.68</v>
      </c>
      <c r="P97" s="21">
        <f t="shared" si="26"/>
        <v>8.5824639999999999</v>
      </c>
      <c r="Q97" s="21">
        <f t="shared" si="27"/>
        <v>17.164928</v>
      </c>
      <c r="R97" s="45">
        <f>Q97/SUBTOTAL(109, Q20:Q173)</f>
        <v>9.7531118633371259E-5</v>
      </c>
    </row>
    <row r="98" spans="1:18" ht="25.5" x14ac:dyDescent="0.2">
      <c r="A98" s="1" t="s">
        <v>275</v>
      </c>
      <c r="B98" s="3" t="s">
        <v>98</v>
      </c>
      <c r="C98" s="49" t="s">
        <v>46</v>
      </c>
      <c r="D98" s="49" t="s">
        <v>276</v>
      </c>
      <c r="E98" s="12" t="s">
        <v>277</v>
      </c>
      <c r="F98" s="16" t="s">
        <v>66</v>
      </c>
      <c r="G98" s="16">
        <v>13.47</v>
      </c>
      <c r="H98" s="20">
        <f>IF(
                        C98="INSUMO",
                                        IFERROR(
                                            IF(
                                                INDEX(
                                                    Insumos!C:C,
                                                    MATCH(
                                                        D98&amp;B98,
                                                        Insumos!I:I,
                                                        0)
                                                )="Material",
                                                INDEX(
                                                    Insumos!F:F,
                                                    MATCH(
                                                        D98&amp;B98,
                                                        Insumos!I:I,
                                                        0)
                                                ),
                                                0
                                            ),
                                            "Não encontrado"),
                                        IFERROR(
                                            INDEX(
                                                Composições!I:I,
                                                MATCH(
                                                    D98&amp;B98,
                                                    Composições!AG:AG,
                                                    0)
                                            ),
                                            "Não encontrado")
                                    )</f>
        <v>9.0830590000000004</v>
      </c>
      <c r="I98" s="20">
        <f>IF(
                        C98="INSUMO",
                                        IFERROR(
                                            IF(
                                                INDEX(
                                                    Insumos!C:C,
                                                    MATCH(
                                                        D98&amp;B98,
                                                        Insumos!I:I,
                                                        0)
                                                )&lt;&gt;"Material",
                                                INDEX(
                                                    Insumos!F:F,
                                                    MATCH(
                                                        D98&amp;B98,
                                                        Insumos!I:I,
                                                        0)
                                                ),
                                                0
                                            ),
                                            "Não encontrado"),
                                        IFERROR(
                                            INDEX(
                                                Composições!K:K,
                                                MATCH(
                                                    D98&amp;B98,
                                                    Composições!AG:AG,
                                                    0)
                                            ),
                                            "Não encontrado")
                                    )</f>
        <v>17.84453675404</v>
      </c>
      <c r="J98" s="44">
        <v>0.2848</v>
      </c>
      <c r="K98" s="20">
        <f t="shared" si="21"/>
        <v>11.669914203199999</v>
      </c>
      <c r="L98" s="20">
        <f t="shared" si="22"/>
        <v>157.19374431710401</v>
      </c>
      <c r="M98" s="20">
        <f t="shared" si="23"/>
        <v>22.926660821590591</v>
      </c>
      <c r="N98" s="20">
        <f t="shared" si="24"/>
        <v>308.82212126682526</v>
      </c>
      <c r="O98" s="20">
        <f t="shared" si="25"/>
        <v>26.927595754039999</v>
      </c>
      <c r="P98" s="20">
        <f t="shared" si="26"/>
        <v>34.596575024790589</v>
      </c>
      <c r="Q98" s="20">
        <f t="shared" si="27"/>
        <v>466.01586558392927</v>
      </c>
      <c r="R98" s="44">
        <f>Q98/SUBTOTAL(109, Q20:Q173)</f>
        <v>2.6479020868190881E-3</v>
      </c>
    </row>
    <row r="99" spans="1:18" ht="25.5" x14ac:dyDescent="0.2">
      <c r="A99" s="2" t="s">
        <v>278</v>
      </c>
      <c r="B99" s="4" t="s">
        <v>98</v>
      </c>
      <c r="C99" s="50" t="s">
        <v>46</v>
      </c>
      <c r="D99" s="50" t="s">
        <v>279</v>
      </c>
      <c r="E99" s="13" t="s">
        <v>280</v>
      </c>
      <c r="F99" s="17" t="s">
        <v>66</v>
      </c>
      <c r="G99" s="17">
        <v>45.52</v>
      </c>
      <c r="H99" s="21">
        <f>IF(
                        C99="INSUMO",
                                        IFERROR(
                                            IF(
                                                INDEX(
                                                    Insumos!C:C,
                                                    MATCH(
                                                        D99&amp;B99,
                                                        Insumos!I:I,
                                                        0)
                                                )="Material",
                                                INDEX(
                                                    Insumos!F:F,
                                                    MATCH(
                                                        D99&amp;B99,
                                                        Insumos!I:I,
                                                        0)
                                                ),
                                                0
                                            ),
                                            "Não encontrado"),
                                        IFERROR(
                                            INDEX(
                                                Composições!I:I,
                                                MATCH(
                                                    D99&amp;B99,
                                                    Composições!AG:AG,
                                                    0)
                                            ),
                                            "Não encontrado")
                                    )</f>
        <v>6.8033210000000004</v>
      </c>
      <c r="I99" s="21">
        <f>IF(
                        C99="INSUMO",
                                        IFERROR(
                                            IF(
                                                INDEX(
                                                    Insumos!C:C,
                                                    MATCH(
                                                        D99&amp;B99,
                                                        Insumos!I:I,
                                                        0)
                                                )&lt;&gt;"Material",
                                                INDEX(
                                                    Insumos!F:F,
                                                    MATCH(
                                                        D99&amp;B99,
                                                        Insumos!I:I,
                                                        0)
                                                ),
                                                0
                                            ),
                                            "Não encontrado"),
                                        IFERROR(
                                            INDEX(
                                                Composições!K:K,
                                                MATCH(
                                                    D99&amp;B99,
                                                    Composições!AG:AG,
                                                    0)
                                            ),
                                            "Não encontrado")
                                    )</f>
        <v>13.36611511804</v>
      </c>
      <c r="J99" s="45">
        <v>0.2848</v>
      </c>
      <c r="K99" s="21">
        <f t="shared" si="21"/>
        <v>8.7409068207999994</v>
      </c>
      <c r="L99" s="21">
        <f t="shared" si="22"/>
        <v>397.886078482816</v>
      </c>
      <c r="M99" s="21">
        <f t="shared" si="23"/>
        <v>17.17278470365779</v>
      </c>
      <c r="N99" s="21">
        <f t="shared" si="24"/>
        <v>781.7051597105027</v>
      </c>
      <c r="O99" s="21">
        <f t="shared" si="25"/>
        <v>20.16943611804</v>
      </c>
      <c r="P99" s="21">
        <f t="shared" si="26"/>
        <v>25.913691524457793</v>
      </c>
      <c r="Q99" s="21">
        <f t="shared" si="27"/>
        <v>1179.5912381933188</v>
      </c>
      <c r="R99" s="45">
        <f>Q99/SUBTOTAL(109, Q20:Q173)</f>
        <v>6.7024372599242977E-3</v>
      </c>
    </row>
    <row r="100" spans="1:18" ht="38.25" x14ac:dyDescent="0.2">
      <c r="A100" s="1" t="s">
        <v>281</v>
      </c>
      <c r="B100" s="3" t="s">
        <v>98</v>
      </c>
      <c r="C100" s="49" t="s">
        <v>46</v>
      </c>
      <c r="D100" s="49" t="s">
        <v>282</v>
      </c>
      <c r="E100" s="12" t="s">
        <v>283</v>
      </c>
      <c r="F100" s="16" t="s">
        <v>66</v>
      </c>
      <c r="G100" s="16">
        <v>3.25</v>
      </c>
      <c r="H100" s="20">
        <f>IF(
                        C100="INSUMO",
                                        IFERROR(
                                            IF(
                                                INDEX(
                                                    Insumos!C:C,
                                                    MATCH(
                                                        D100&amp;B100,
                                                        Insumos!I:I,
                                                        0)
                                                )="Material",
                                                INDEX(
                                                    Insumos!F:F,
                                                    MATCH(
                                                        D100&amp;B100,
                                                        Insumos!I:I,
                                                        0)
                                                ),
                                                0
                                            ),
                                            "Não encontrado"),
                                        IFERROR(
                                            INDEX(
                                                Composições!I:I,
                                                MATCH(
                                                    D100&amp;B100,
                                                    Composições!AG:AG,
                                                    0)
                                            ),
                                            "Não encontrado")
                                    )</f>
        <v>7.8012570000000014</v>
      </c>
      <c r="I100" s="20">
        <f>IF(
                        C100="INSUMO",
                                        IFERROR(
                                            IF(
                                                INDEX(
                                                    Insumos!C:C,
                                                    MATCH(
                                                        D100&amp;B100,
                                                        Insumos!I:I,
                                                        0)
                                                )&lt;&gt;"Material",
                                                INDEX(
                                                    Insumos!F:F,
                                                    MATCH(
                                                        D100&amp;B100,
                                                        Insumos!I:I,
                                                        0)
                                                ),
                                                0
                                            ),
                                            "Não encontrado"),
                                        IFERROR(
                                            INDEX(
                                                Composições!K:K,
                                                MATCH(
                                                    D100&amp;B100,
                                                    Composições!AG:AG,
                                                    0)
                                            ),
                                            "Não encontrado")
                                    )</f>
        <v>11.65215128204</v>
      </c>
      <c r="J100" s="44">
        <v>0.2848</v>
      </c>
      <c r="K100" s="20">
        <f t="shared" si="21"/>
        <v>10.023054993600001</v>
      </c>
      <c r="L100" s="20">
        <f t="shared" si="22"/>
        <v>32.574928729200003</v>
      </c>
      <c r="M100" s="20">
        <f t="shared" si="23"/>
        <v>14.970683967164991</v>
      </c>
      <c r="N100" s="20">
        <f t="shared" si="24"/>
        <v>48.65472289328622</v>
      </c>
      <c r="O100" s="20">
        <f t="shared" si="25"/>
        <v>19.453408282040002</v>
      </c>
      <c r="P100" s="20">
        <f t="shared" si="26"/>
        <v>24.993738960764993</v>
      </c>
      <c r="Q100" s="20">
        <f t="shared" si="27"/>
        <v>81.22965162248623</v>
      </c>
      <c r="R100" s="44">
        <f>Q100/SUBTOTAL(109, Q20:Q173)</f>
        <v>4.6154686981152046E-4</v>
      </c>
    </row>
    <row r="101" spans="1:18" x14ac:dyDescent="0.2">
      <c r="A101" s="2" t="s">
        <v>284</v>
      </c>
      <c r="B101" s="4" t="s">
        <v>45</v>
      </c>
      <c r="C101" s="50" t="s">
        <v>46</v>
      </c>
      <c r="D101" s="50" t="s">
        <v>285</v>
      </c>
      <c r="E101" s="13" t="s">
        <v>286</v>
      </c>
      <c r="F101" s="17" t="s">
        <v>66</v>
      </c>
      <c r="G101" s="17">
        <v>29.45</v>
      </c>
      <c r="H101" s="21">
        <f>IF(
                        C101="INSUMO",
                                        IFERROR(
                                            IF(
                                                INDEX(
                                                    Insumos!C:C,
                                                    MATCH(
                                                        D101&amp;B101,
                                                        Insumos!I:I,
                                                        0)
                                                )="Material",
                                                INDEX(
                                                    Insumos!F:F,
                                                    MATCH(
                                                        D101&amp;B101,
                                                        Insumos!I:I,
                                                        0)
                                                ),
                                                0
                                            ),
                                            "Não encontrado"),
                                        IFERROR(
                                            INDEX(
                                                Composições!I:I,
                                                MATCH(
                                                    D101&amp;B101,
                                                    Composições!AG:AG,
                                                    0)
                                            ),
                                            "Não encontrado")
                                    )</f>
        <v>14.265000000000001</v>
      </c>
      <c r="I101" s="21">
        <f>IF(
                        C101="INSUMO",
                                        IFERROR(
                                            IF(
                                                INDEX(
                                                    Insumos!C:C,
                                                    MATCH(
                                                        D101&amp;B101,
                                                        Insumos!I:I,
                                                        0)
                                                )&lt;&gt;"Material",
                                                INDEX(
                                                    Insumos!F:F,
                                                    MATCH(
                                                        D101&amp;B101,
                                                        Insumos!I:I,
                                                        0)
                                                ),
                                                0
                                            ),
                                            "Não encontrado"),
                                        IFERROR(
                                            INDEX(
                                                Composições!K:K,
                                                MATCH(
                                                    D101&amp;B101,
                                                    Composições!AG:AG,
                                                    0)
                                            ),
                                            "Não encontrado")
                                    )</f>
        <v>26.419710543999997</v>
      </c>
      <c r="J101" s="45">
        <v>0.2848</v>
      </c>
      <c r="K101" s="21">
        <f t="shared" si="21"/>
        <v>18.327672</v>
      </c>
      <c r="L101" s="21">
        <f t="shared" si="22"/>
        <v>539.74994040000001</v>
      </c>
      <c r="M101" s="21">
        <f t="shared" si="23"/>
        <v>33.944044106931194</v>
      </c>
      <c r="N101" s="21">
        <f t="shared" si="24"/>
        <v>999.65209894912368</v>
      </c>
      <c r="O101" s="21">
        <f t="shared" si="25"/>
        <v>40.684710543999998</v>
      </c>
      <c r="P101" s="21">
        <f t="shared" si="26"/>
        <v>52.271716106931194</v>
      </c>
      <c r="Q101" s="21">
        <f t="shared" si="27"/>
        <v>1539.4020393491237</v>
      </c>
      <c r="R101" s="45">
        <f>Q101/SUBTOTAL(109, Q20:Q173)</f>
        <v>8.7468821846624131E-3</v>
      </c>
    </row>
    <row r="102" spans="1:18" x14ac:dyDescent="0.2">
      <c r="A102" s="1" t="s">
        <v>287</v>
      </c>
      <c r="B102" s="3" t="s">
        <v>45</v>
      </c>
      <c r="C102" s="49" t="s">
        <v>58</v>
      </c>
      <c r="D102" s="49" t="s">
        <v>288</v>
      </c>
      <c r="E102" s="12" t="s">
        <v>289</v>
      </c>
      <c r="F102" s="16" t="s">
        <v>56</v>
      </c>
      <c r="G102" s="16">
        <v>43</v>
      </c>
      <c r="H102" s="20">
        <f>IF(
                        C102="INSUMO",
                                        IFERROR(
                                            IF(
                                                INDEX(
                                                    Insumos!C:C,
                                                    MATCH(
                                                        D102&amp;B102,
                                                        Insumos!I:I,
                                                        0)
                                                )="Material",
                                                INDEX(
                                                    Insumos!F:F,
                                                    MATCH(
                                                        D102&amp;B102,
                                                        Insumos!I:I,
                                                        0)
                                                ),
                                                0
                                            ),
                                            "Não encontrado"),
                                        IFERROR(
                                            INDEX(
                                                Composições!I:I,
                                                MATCH(
                                                    D102&amp;B102,
                                                    Composições!AG:AG,
                                                    0)
                                            ),
                                            "Não encontrado")
                                    )</f>
        <v>3.9</v>
      </c>
      <c r="I102" s="20">
        <f>IF(
                        C102="INSUMO",
                                        IFERROR(
                                            IF(
                                                INDEX(
                                                    Insumos!C:C,
                                                    MATCH(
                                                        D102&amp;B102,
                                                        Insumos!I:I,
                                                        0)
                                                )&lt;&gt;"Material",
                                                INDEX(
                                                    Insumos!F:F,
                                                    MATCH(
                                                        D102&amp;B102,
                                                        Insumos!I:I,
                                                        0)
                                                ),
                                                0
                                            ),
                                            "Não encontrado"),
                                        IFERROR(
                                            INDEX(
                                                Composições!K:K,
                                                MATCH(
                                                    D102&amp;B102,
                                                    Composições!AG:AG,
                                                    0)
                                            ),
                                            "Não encontrado")
                                    )</f>
        <v>0</v>
      </c>
      <c r="J102" s="44">
        <v>0.2848</v>
      </c>
      <c r="K102" s="20">
        <f t="shared" si="21"/>
        <v>5.0107200000000001</v>
      </c>
      <c r="L102" s="20">
        <f t="shared" si="22"/>
        <v>215.46096</v>
      </c>
      <c r="M102" s="20">
        <f t="shared" si="23"/>
        <v>0</v>
      </c>
      <c r="N102" s="20">
        <f t="shared" si="24"/>
        <v>0</v>
      </c>
      <c r="O102" s="20">
        <f t="shared" si="25"/>
        <v>3.9</v>
      </c>
      <c r="P102" s="20">
        <f t="shared" si="26"/>
        <v>5.0107200000000001</v>
      </c>
      <c r="Q102" s="20">
        <f t="shared" si="27"/>
        <v>215.46096</v>
      </c>
      <c r="R102" s="44">
        <f>Q102/SUBTOTAL(109, Q20:Q173)</f>
        <v>1.2242491463185898E-3</v>
      </c>
    </row>
    <row r="103" spans="1:18" x14ac:dyDescent="0.2">
      <c r="A103" s="10" t="s">
        <v>290</v>
      </c>
      <c r="B103" s="11" t="s">
        <v>89</v>
      </c>
      <c r="C103" s="11" t="s">
        <v>89</v>
      </c>
      <c r="D103" s="11" t="s">
        <v>89</v>
      </c>
      <c r="E103" s="11" t="s">
        <v>291</v>
      </c>
      <c r="F103" s="15" t="s">
        <v>89</v>
      </c>
      <c r="G103" s="15"/>
      <c r="H103" s="19"/>
      <c r="I103" s="19"/>
      <c r="J103" s="42" t="s">
        <v>43</v>
      </c>
      <c r="K103" s="19"/>
      <c r="L103" s="19">
        <f>SUBTOTAL(109,L104:L117)</f>
        <v>1610.8451092799996</v>
      </c>
      <c r="M103" s="19"/>
      <c r="N103" s="19">
        <f>SUBTOTAL(109,N104:N117)</f>
        <v>1683.3000100766219</v>
      </c>
      <c r="O103" s="19"/>
      <c r="P103" s="19"/>
      <c r="Q103" s="19">
        <f>SUBTOTAL(109,Q104:Q117)</f>
        <v>3294.1451193566218</v>
      </c>
      <c r="R103" s="42">
        <f>Q103/SUBTOTAL(109, Q20:Q173)</f>
        <v>1.8717332133960107E-2</v>
      </c>
    </row>
    <row r="104" spans="1:18" ht="25.5" x14ac:dyDescent="0.2">
      <c r="A104" s="1" t="s">
        <v>292</v>
      </c>
      <c r="B104" s="3" t="s">
        <v>45</v>
      </c>
      <c r="C104" s="49" t="s">
        <v>46</v>
      </c>
      <c r="D104" s="49" t="s">
        <v>293</v>
      </c>
      <c r="E104" s="12" t="s">
        <v>294</v>
      </c>
      <c r="F104" s="16" t="s">
        <v>56</v>
      </c>
      <c r="G104" s="16">
        <v>12</v>
      </c>
      <c r="H104" s="20">
        <f>IF(
                        C104="INSUMO",
                                        IFERROR(
                                            IF(
                                                INDEX(
                                                    Insumos!C:C,
                                                    MATCH(
                                                        D104&amp;B104,
                                                        Insumos!I:I,
                                                        0)
                                                )="Material",
                                                INDEX(
                                                    Insumos!F:F,
                                                    MATCH(
                                                        D104&amp;B104,
                                                        Insumos!I:I,
                                                        0)
                                                ),
                                                0
                                            ),
                                            "Não encontrado"),
                                        IFERROR(
                                            INDEX(
                                                Composições!I:I,
                                                MATCH(
                                                    D104&amp;B104,
                                                    Composições!AG:AG,
                                                    0)
                                            ),
                                            "Não encontrado")
                                    )</f>
        <v>40.7453</v>
      </c>
      <c r="I104" s="20">
        <f>IF(
                        C104="INSUMO",
                                        IFERROR(
                                            IF(
                                                INDEX(
                                                    Insumos!C:C,
                                                    MATCH(
                                                        D104&amp;B104,
                                                        Insumos!I:I,
                                                        0)
                                                )&lt;&gt;"Material",
                                                INDEX(
                                                    Insumos!F:F,
                                                    MATCH(
                                                        D104&amp;B104,
                                                        Insumos!I:I,
                                                        0)
                                                ),
                                                0
                                            ),
                                            "Não encontrado"),
                                        IFERROR(
                                            INDEX(
                                                Composições!K:K,
                                                MATCH(
                                                    D104&amp;B104,
                                                    Composições!AG:AG,
                                                    0)
                                            ),
                                            "Não encontrado")
                                    )</f>
        <v>20.003616640799997</v>
      </c>
      <c r="J104" s="44">
        <v>0.2848</v>
      </c>
      <c r="K104" s="20">
        <f t="shared" ref="K104:K117" si="28">H104*(1+J104)</f>
        <v>52.349561439999995</v>
      </c>
      <c r="L104" s="20">
        <f t="shared" ref="L104:L117" si="29">G104*K104</f>
        <v>628.19473727999991</v>
      </c>
      <c r="M104" s="20">
        <f t="shared" ref="M104:M117" si="30">I104*(1+J104)</f>
        <v>25.700646660099835</v>
      </c>
      <c r="N104" s="20">
        <f t="shared" ref="N104:N117" si="31">G104*M104</f>
        <v>308.40775992119802</v>
      </c>
      <c r="O104" s="20">
        <f t="shared" ref="O104:O117" si="32">H104 + I104</f>
        <v>60.748916640799997</v>
      </c>
      <c r="P104" s="20">
        <f t="shared" ref="P104:P117" si="33">O104*(1+J104)</f>
        <v>78.050208100099837</v>
      </c>
      <c r="Q104" s="20">
        <f t="shared" ref="Q104:Q117" si="34">G104*P104</f>
        <v>936.60249720119805</v>
      </c>
      <c r="R104" s="44">
        <f>Q104/SUBTOTAL(109, Q20:Q173)</f>
        <v>5.3217752656371069E-3</v>
      </c>
    </row>
    <row r="105" spans="1:18" ht="25.5" x14ac:dyDescent="0.2">
      <c r="A105" s="2" t="s">
        <v>295</v>
      </c>
      <c r="B105" s="4" t="s">
        <v>213</v>
      </c>
      <c r="C105" s="50" t="s">
        <v>58</v>
      </c>
      <c r="D105" s="50" t="s">
        <v>296</v>
      </c>
      <c r="E105" s="13" t="s">
        <v>297</v>
      </c>
      <c r="F105" s="17" t="s">
        <v>56</v>
      </c>
      <c r="G105" s="17">
        <v>1</v>
      </c>
      <c r="H105" s="21">
        <f>IF(
                        C105="INSUMO",
                                        IFERROR(
                                            IF(
                                                INDEX(
                                                    Insumos!C:C,
                                                    MATCH(
                                                        D105&amp;B105,
                                                        Insumos!I:I,
                                                        0)
                                                )="Material",
                                                INDEX(
                                                    Insumos!F:F,
                                                    MATCH(
                                                        D105&amp;B105,
                                                        Insumos!I:I,
                                                        0)
                                                ),
                                                0
                                            ),
                                            "Não encontrado"),
                                        IFERROR(
                                            INDEX(
                                                Composições!I:I,
                                                MATCH(
                                                    D105&amp;B105,
                                                    Composições!AG:AG,
                                                    0)
                                            ),
                                            "Não encontrado")
                                    )</f>
        <v>4.33</v>
      </c>
      <c r="I105" s="21">
        <f>IF(
                        C105="INSUMO",
                                        IFERROR(
                                            IF(
                                                INDEX(
                                                    Insumos!C:C,
                                                    MATCH(
                                                        D105&amp;B105,
                                                        Insumos!I:I,
                                                        0)
                                                )&lt;&gt;"Material",
                                                INDEX(
                                                    Insumos!F:F,
                                                    MATCH(
                                                        D105&amp;B105,
                                                        Insumos!I:I,
                                                        0)
                                                ),
                                                0
                                            ),
                                            "Não encontrado"),
                                        IFERROR(
                                            INDEX(
                                                Composições!K:K,
                                                MATCH(
                                                    D105&amp;B105,
                                                    Composições!AG:AG,
                                                    0)
                                            ),
                                            "Não encontrado")
                                    )</f>
        <v>0</v>
      </c>
      <c r="J105" s="45">
        <v>0.2848</v>
      </c>
      <c r="K105" s="21">
        <f t="shared" si="28"/>
        <v>5.5631839999999997</v>
      </c>
      <c r="L105" s="21">
        <f t="shared" si="29"/>
        <v>5.5631839999999997</v>
      </c>
      <c r="M105" s="21">
        <f t="shared" si="30"/>
        <v>0</v>
      </c>
      <c r="N105" s="21">
        <f t="shared" si="31"/>
        <v>0</v>
      </c>
      <c r="O105" s="21">
        <f t="shared" si="32"/>
        <v>4.33</v>
      </c>
      <c r="P105" s="21">
        <f t="shared" si="33"/>
        <v>5.5631839999999997</v>
      </c>
      <c r="Q105" s="21">
        <f t="shared" si="34"/>
        <v>5.5631839999999997</v>
      </c>
      <c r="R105" s="45">
        <f>Q105/SUBTOTAL(109, Q20:Q173)</f>
        <v>3.1610010754677955E-5</v>
      </c>
    </row>
    <row r="106" spans="1:18" ht="25.5" x14ac:dyDescent="0.2">
      <c r="A106" s="1" t="s">
        <v>298</v>
      </c>
      <c r="B106" s="3" t="s">
        <v>213</v>
      </c>
      <c r="C106" s="49" t="s">
        <v>58</v>
      </c>
      <c r="D106" s="49" t="s">
        <v>299</v>
      </c>
      <c r="E106" s="12" t="s">
        <v>300</v>
      </c>
      <c r="F106" s="16" t="s">
        <v>56</v>
      </c>
      <c r="G106" s="16">
        <v>1</v>
      </c>
      <c r="H106" s="20">
        <f>IF(
                        C106="INSUMO",
                                        IFERROR(
                                            IF(
                                                INDEX(
                                                    Insumos!C:C,
                                                    MATCH(
                                                        D106&amp;B106,
                                                        Insumos!I:I,
                                                        0)
                                                )="Material",
                                                INDEX(
                                                    Insumos!F:F,
                                                    MATCH(
                                                        D106&amp;B106,
                                                        Insumos!I:I,
                                                        0)
                                                ),
                                                0
                                            ),
                                            "Não encontrado"),
                                        IFERROR(
                                            INDEX(
                                                Composições!I:I,
                                                MATCH(
                                                    D106&amp;B106,
                                                    Composições!AG:AG,
                                                    0)
                                            ),
                                            "Não encontrado")
                                    )</f>
        <v>8.0399999999999991</v>
      </c>
      <c r="I106" s="20">
        <f>IF(
                        C106="INSUMO",
                                        IFERROR(
                                            IF(
                                                INDEX(
                                                    Insumos!C:C,
                                                    MATCH(
                                                        D106&amp;B106,
                                                        Insumos!I:I,
                                                        0)
                                                )&lt;&gt;"Material",
                                                INDEX(
                                                    Insumos!F:F,
                                                    MATCH(
                                                        D106&amp;B106,
                                                        Insumos!I:I,
                                                        0)
                                                ),
                                                0
                                            ),
                                            "Não encontrado"),
                                        IFERROR(
                                            INDEX(
                                                Composições!K:K,
                                                MATCH(
                                                    D106&amp;B106,
                                                    Composições!AG:AG,
                                                    0)
                                            ),
                                            "Não encontrado")
                                    )</f>
        <v>0</v>
      </c>
      <c r="J106" s="44">
        <v>0.2848</v>
      </c>
      <c r="K106" s="20">
        <f t="shared" si="28"/>
        <v>10.329791999999998</v>
      </c>
      <c r="L106" s="20">
        <f t="shared" si="29"/>
        <v>10.329791999999998</v>
      </c>
      <c r="M106" s="20">
        <f t="shared" si="30"/>
        <v>0</v>
      </c>
      <c r="N106" s="20">
        <f t="shared" si="31"/>
        <v>0</v>
      </c>
      <c r="O106" s="20">
        <f t="shared" si="32"/>
        <v>8.0399999999999991</v>
      </c>
      <c r="P106" s="20">
        <f t="shared" si="33"/>
        <v>10.329791999999998</v>
      </c>
      <c r="Q106" s="20">
        <f t="shared" si="34"/>
        <v>10.329791999999998</v>
      </c>
      <c r="R106" s="44">
        <f>Q106/SUBTOTAL(109, Q20:Q173)</f>
        <v>5.8693876782358138E-5</v>
      </c>
    </row>
    <row r="107" spans="1:18" ht="25.5" x14ac:dyDescent="0.2">
      <c r="A107" s="2" t="s">
        <v>301</v>
      </c>
      <c r="B107" s="4" t="s">
        <v>98</v>
      </c>
      <c r="C107" s="50" t="s">
        <v>46</v>
      </c>
      <c r="D107" s="50" t="s">
        <v>302</v>
      </c>
      <c r="E107" s="13" t="s">
        <v>303</v>
      </c>
      <c r="F107" s="17" t="s">
        <v>56</v>
      </c>
      <c r="G107" s="17">
        <v>3</v>
      </c>
      <c r="H107" s="21">
        <f>IF(
                        C107="INSUMO",
                                        IFERROR(
                                            IF(
                                                INDEX(
                                                    Insumos!C:C,
                                                    MATCH(
                                                        D107&amp;B107,
                                                        Insumos!I:I,
                                                        0)
                                                )="Material",
                                                INDEX(
                                                    Insumos!F:F,
                                                    MATCH(
                                                        D107&amp;B107,
                                                        Insumos!I:I,
                                                        0)
                                                ),
                                                0
                                            ),
                                            "Não encontrado"),
                                        IFERROR(
                                            INDEX(
                                                Composições!I:I,
                                                MATCH(
                                                    D107&amp;B107,
                                                    Composições!AG:AG,
                                                    0)
                                            ),
                                            "Não encontrado")
                                    )</f>
        <v>24.914999999999999</v>
      </c>
      <c r="I107" s="21">
        <f>IF(
                        C107="INSUMO",
                                        IFERROR(
                                            IF(
                                                INDEX(
                                                    Insumos!C:C,
                                                    MATCH(
                                                        D107&amp;B107,
                                                        Insumos!I:I,
                                                        0)
                                                )&lt;&gt;"Material",
                                                INDEX(
                                                    Insumos!F:F,
                                                    MATCH(
                                                        D107&amp;B107,
                                                        Insumos!I:I,
                                                        0)
                                                ),
                                                0
                                            ),
                                            "Não encontrado"),
                                        IFERROR(
                                            INDEX(
                                                Composições!K:K,
                                                MATCH(
                                                    D107&amp;B107,
                                                    Composições!AG:AG,
                                                    0)
                                            ),
                                            "Não encontrado")
                                    )</f>
        <v>29.30325268</v>
      </c>
      <c r="J107" s="45">
        <v>0.2848</v>
      </c>
      <c r="K107" s="21">
        <f t="shared" si="28"/>
        <v>32.010791999999995</v>
      </c>
      <c r="L107" s="21">
        <f t="shared" si="29"/>
        <v>96.032375999999985</v>
      </c>
      <c r="M107" s="21">
        <f t="shared" si="30"/>
        <v>37.648819043263998</v>
      </c>
      <c r="N107" s="21">
        <f t="shared" si="31"/>
        <v>112.94645712979199</v>
      </c>
      <c r="O107" s="21">
        <f t="shared" si="32"/>
        <v>54.218252679999999</v>
      </c>
      <c r="P107" s="21">
        <f t="shared" si="33"/>
        <v>69.659611043263993</v>
      </c>
      <c r="Q107" s="21">
        <f t="shared" si="34"/>
        <v>208.97883312979198</v>
      </c>
      <c r="R107" s="45">
        <f>Q107/SUBTOTAL(109, Q20:Q173)</f>
        <v>1.1874177022965222E-3</v>
      </c>
    </row>
    <row r="108" spans="1:18" ht="25.5" x14ac:dyDescent="0.2">
      <c r="A108" s="1" t="s">
        <v>304</v>
      </c>
      <c r="B108" s="3" t="s">
        <v>98</v>
      </c>
      <c r="C108" s="49" t="s">
        <v>46</v>
      </c>
      <c r="D108" s="49" t="s">
        <v>305</v>
      </c>
      <c r="E108" s="12" t="s">
        <v>306</v>
      </c>
      <c r="F108" s="16" t="s">
        <v>56</v>
      </c>
      <c r="G108" s="16">
        <v>1</v>
      </c>
      <c r="H108" s="20">
        <f>IF(
                        C108="INSUMO",
                                        IFERROR(
                                            IF(
                                                INDEX(
                                                    Insumos!C:C,
                                                    MATCH(
                                                        D108&amp;B108,
                                                        Insumos!I:I,
                                                        0)
                                                )="Material",
                                                INDEX(
                                                    Insumos!F:F,
                                                    MATCH(
                                                        D108&amp;B108,
                                                        Insumos!I:I,
                                                        0)
                                                ),
                                                0
                                            ),
                                            "Não encontrado"),
                                        IFERROR(
                                            INDEX(
                                                Composições!I:I,
                                                MATCH(
                                                    D108&amp;B108,
                                                    Composições!AG:AG,
                                                    0)
                                            ),
                                            "Não encontrado")
                                    )</f>
        <v>34.08</v>
      </c>
      <c r="I108" s="20">
        <f>IF(
                        C108="INSUMO",
                                        IFERROR(
                                            IF(
                                                INDEX(
                                                    Insumos!C:C,
                                                    MATCH(
                                                        D108&amp;B108,
                                                        Insumos!I:I,
                                                        0)
                                                )&lt;&gt;"Material",
                                                INDEX(
                                                    Insumos!F:F,
                                                    MATCH(
                                                        D108&amp;B108,
                                                        Insumos!I:I,
                                                        0)
                                                ),
                                                0
                                            ),
                                            "Não encontrado"),
                                        IFERROR(
                                            INDEX(
                                                Composições!K:K,
                                                MATCH(
                                                    D108&amp;B108,
                                                    Composições!AG:AG,
                                                    0)
                                            ),
                                            "Não encontrado")
                                    )</f>
        <v>38.702409199999991</v>
      </c>
      <c r="J108" s="44">
        <v>0.2848</v>
      </c>
      <c r="K108" s="20">
        <f t="shared" si="28"/>
        <v>43.785983999999999</v>
      </c>
      <c r="L108" s="20">
        <f t="shared" si="29"/>
        <v>43.785983999999999</v>
      </c>
      <c r="M108" s="20">
        <f t="shared" si="30"/>
        <v>49.724855340159984</v>
      </c>
      <c r="N108" s="20">
        <f t="shared" si="31"/>
        <v>49.724855340159984</v>
      </c>
      <c r="O108" s="20">
        <f t="shared" si="32"/>
        <v>72.782409199999989</v>
      </c>
      <c r="P108" s="20">
        <f t="shared" si="33"/>
        <v>93.510839340159976</v>
      </c>
      <c r="Q108" s="20">
        <f t="shared" si="34"/>
        <v>93.510839340159976</v>
      </c>
      <c r="R108" s="44">
        <f>Q108/SUBTOTAL(109, Q20:Q173)</f>
        <v>5.3132857680447372E-4</v>
      </c>
    </row>
    <row r="109" spans="1:18" ht="25.5" x14ac:dyDescent="0.2">
      <c r="A109" s="2" t="s">
        <v>307</v>
      </c>
      <c r="B109" s="4" t="s">
        <v>213</v>
      </c>
      <c r="C109" s="50" t="s">
        <v>58</v>
      </c>
      <c r="D109" s="50" t="s">
        <v>308</v>
      </c>
      <c r="E109" s="13" t="s">
        <v>309</v>
      </c>
      <c r="F109" s="17" t="s">
        <v>56</v>
      </c>
      <c r="G109" s="17">
        <v>5</v>
      </c>
      <c r="H109" s="21">
        <f>IF(
                        C109="INSUMO",
                                        IFERROR(
                                            IF(
                                                INDEX(
                                                    Insumos!C:C,
                                                    MATCH(
                                                        D109&amp;B109,
                                                        Insumos!I:I,
                                                        0)
                                                )="Material",
                                                INDEX(
                                                    Insumos!F:F,
                                                    MATCH(
                                                        D109&amp;B109,
                                                        Insumos!I:I,
                                                        0)
                                                ),
                                                0
                                            ),
                                            "Não encontrado"),
                                        IFERROR(
                                            INDEX(
                                                Composições!I:I,
                                                MATCH(
                                                    D109&amp;B109,
                                                    Composições!AG:AG,
                                                    0)
                                            ),
                                            "Não encontrado")
                                    )</f>
        <v>6.24</v>
      </c>
      <c r="I109" s="21">
        <f>IF(
                        C109="INSUMO",
                                        IFERROR(
                                            IF(
                                                INDEX(
                                                    Insumos!C:C,
                                                    MATCH(
                                                        D109&amp;B109,
                                                        Insumos!I:I,
                                                        0)
                                                )&lt;&gt;"Material",
                                                INDEX(
                                                    Insumos!F:F,
                                                    MATCH(
                                                        D109&amp;B109,
                                                        Insumos!I:I,
                                                        0)
                                                ),
                                                0
                                            ),
                                            "Não encontrado"),
                                        IFERROR(
                                            INDEX(
                                                Composições!K:K,
                                                MATCH(
                                                    D109&amp;B109,
                                                    Composições!AG:AG,
                                                    0)
                                            ),
                                            "Não encontrado")
                                    )</f>
        <v>0</v>
      </c>
      <c r="J109" s="45">
        <v>0.2848</v>
      </c>
      <c r="K109" s="21">
        <f t="shared" si="28"/>
        <v>8.0171519999999994</v>
      </c>
      <c r="L109" s="21">
        <f t="shared" si="29"/>
        <v>40.085759999999993</v>
      </c>
      <c r="M109" s="21">
        <f t="shared" si="30"/>
        <v>0</v>
      </c>
      <c r="N109" s="21">
        <f t="shared" si="31"/>
        <v>0</v>
      </c>
      <c r="O109" s="21">
        <f t="shared" si="32"/>
        <v>6.24</v>
      </c>
      <c r="P109" s="21">
        <f t="shared" si="33"/>
        <v>8.0171519999999994</v>
      </c>
      <c r="Q109" s="21">
        <f t="shared" si="34"/>
        <v>40.085759999999993</v>
      </c>
      <c r="R109" s="45">
        <f>Q109/SUBTOTAL(109, Q20:Q173)</f>
        <v>2.2776728303601666E-4</v>
      </c>
    </row>
    <row r="110" spans="1:18" ht="25.5" x14ac:dyDescent="0.2">
      <c r="A110" s="1" t="s">
        <v>310</v>
      </c>
      <c r="B110" s="3" t="s">
        <v>213</v>
      </c>
      <c r="C110" s="49" t="s">
        <v>58</v>
      </c>
      <c r="D110" s="49" t="s">
        <v>311</v>
      </c>
      <c r="E110" s="12" t="s">
        <v>312</v>
      </c>
      <c r="F110" s="16" t="s">
        <v>56</v>
      </c>
      <c r="G110" s="16">
        <v>4</v>
      </c>
      <c r="H110" s="20">
        <f>IF(
                        C110="INSUMO",
                                        IFERROR(
                                            IF(
                                                INDEX(
                                                    Insumos!C:C,
                                                    MATCH(
                                                        D110&amp;B110,
                                                        Insumos!I:I,
                                                        0)
                                                )="Material",
                                                INDEX(
                                                    Insumos!F:F,
                                                    MATCH(
                                                        D110&amp;B110,
                                                        Insumos!I:I,
                                                        0)
                                                ),
                                                0
                                            ),
                                            "Não encontrado"),
                                        IFERROR(
                                            INDEX(
                                                Composições!I:I,
                                                MATCH(
                                                    D110&amp;B110,
                                                    Composições!AG:AG,
                                                    0)
                                            ),
                                            "Não encontrado")
                                    )</f>
        <v>2.75</v>
      </c>
      <c r="I110" s="20">
        <f>IF(
                        C110="INSUMO",
                                        IFERROR(
                                            IF(
                                                INDEX(
                                                    Insumos!C:C,
                                                    MATCH(
                                                        D110&amp;B110,
                                                        Insumos!I:I,
                                                        0)
                                                )&lt;&gt;"Material",
                                                INDEX(
                                                    Insumos!F:F,
                                                    MATCH(
                                                        D110&amp;B110,
                                                        Insumos!I:I,
                                                        0)
                                                ),
                                                0
                                            ),
                                            "Não encontrado"),
                                        IFERROR(
                                            INDEX(
                                                Composições!K:K,
                                                MATCH(
                                                    D110&amp;B110,
                                                    Composições!AG:AG,
                                                    0)
                                            ),
                                            "Não encontrado")
                                    )</f>
        <v>0</v>
      </c>
      <c r="J110" s="44">
        <v>0.2848</v>
      </c>
      <c r="K110" s="20">
        <f t="shared" si="28"/>
        <v>3.5331999999999999</v>
      </c>
      <c r="L110" s="20">
        <f t="shared" si="29"/>
        <v>14.1328</v>
      </c>
      <c r="M110" s="20">
        <f t="shared" si="30"/>
        <v>0</v>
      </c>
      <c r="N110" s="20">
        <f t="shared" si="31"/>
        <v>0</v>
      </c>
      <c r="O110" s="20">
        <f t="shared" si="32"/>
        <v>2.75</v>
      </c>
      <c r="P110" s="20">
        <f t="shared" si="33"/>
        <v>3.5331999999999999</v>
      </c>
      <c r="Q110" s="20">
        <f t="shared" si="34"/>
        <v>14.1328</v>
      </c>
      <c r="R110" s="44">
        <f>Q110/SUBTOTAL(109, Q20:Q173)</f>
        <v>8.0302567737057173E-5</v>
      </c>
    </row>
    <row r="111" spans="1:18" ht="25.5" x14ac:dyDescent="0.2">
      <c r="A111" s="2" t="s">
        <v>313</v>
      </c>
      <c r="B111" s="4" t="s">
        <v>98</v>
      </c>
      <c r="C111" s="50" t="s">
        <v>46</v>
      </c>
      <c r="D111" s="50" t="s">
        <v>314</v>
      </c>
      <c r="E111" s="13" t="s">
        <v>315</v>
      </c>
      <c r="F111" s="17" t="s">
        <v>56</v>
      </c>
      <c r="G111" s="17">
        <v>6</v>
      </c>
      <c r="H111" s="21">
        <f>IF(
                        C111="INSUMO",
                                        IFERROR(
                                            IF(
                                                INDEX(
                                                    Insumos!C:C,
                                                    MATCH(
                                                        D111&amp;B111,
                                                        Insumos!I:I,
                                                        0)
                                                )="Material",
                                                INDEX(
                                                    Insumos!F:F,
                                                    MATCH(
                                                        D111&amp;B111,
                                                        Insumos!I:I,
                                                        0)
                                                ),
                                                0
                                            ),
                                            "Não encontrado"),
                                        IFERROR(
                                            INDEX(
                                                Composições!I:I,
                                                MATCH(
                                                    D111&amp;B111,
                                                    Composições!AG:AG,
                                                    0)
                                            ),
                                            "Não encontrado")
                                    )</f>
        <v>13.133499999999998</v>
      </c>
      <c r="I111" s="21">
        <f>IF(
                        C111="INSUMO",
                                        IFERROR(
                                            IF(
                                                INDEX(
                                                    Insumos!C:C,
                                                    MATCH(
                                                        D111&amp;B111,
                                                        Insumos!I:I,
                                                        0)
                                                )&lt;&gt;"Material",
                                                INDEX(
                                                    Insumos!F:F,
                                                    MATCH(
                                                        D111&amp;B111,
                                                        Insumos!I:I,
                                                        0)
                                                ),
                                                0
                                            ),
                                            "Não encontrado"),
                                        IFERROR(
                                            INDEX(
                                                Composições!K:K,
                                                MATCH(
                                                    D111&amp;B111,
                                                    Composições!AG:AG,
                                                    0)
                                            ),
                                            "Não encontrado")
                                    )</f>
        <v>28.252758715999999</v>
      </c>
      <c r="J111" s="45">
        <v>0.2848</v>
      </c>
      <c r="K111" s="21">
        <f t="shared" si="28"/>
        <v>16.873920799999997</v>
      </c>
      <c r="L111" s="21">
        <f t="shared" si="29"/>
        <v>101.24352479999999</v>
      </c>
      <c r="M111" s="21">
        <f t="shared" si="30"/>
        <v>36.299144398316798</v>
      </c>
      <c r="N111" s="21">
        <f t="shared" si="31"/>
        <v>217.79486638990079</v>
      </c>
      <c r="O111" s="21">
        <f t="shared" si="32"/>
        <v>41.386258716</v>
      </c>
      <c r="P111" s="21">
        <f t="shared" si="33"/>
        <v>53.173065198316799</v>
      </c>
      <c r="Q111" s="21">
        <f t="shared" si="34"/>
        <v>319.03839118990078</v>
      </c>
      <c r="R111" s="45">
        <f>Q111/SUBTOTAL(109, Q20:Q173)</f>
        <v>1.8127760966863433E-3</v>
      </c>
    </row>
    <row r="112" spans="1:18" ht="25.5" x14ac:dyDescent="0.2">
      <c r="A112" s="1" t="s">
        <v>316</v>
      </c>
      <c r="B112" s="3" t="s">
        <v>98</v>
      </c>
      <c r="C112" s="49" t="s">
        <v>46</v>
      </c>
      <c r="D112" s="49" t="s">
        <v>317</v>
      </c>
      <c r="E112" s="12" t="s">
        <v>318</v>
      </c>
      <c r="F112" s="16" t="s">
        <v>56</v>
      </c>
      <c r="G112" s="16">
        <v>4</v>
      </c>
      <c r="H112" s="20">
        <f>IF(
                        C112="INSUMO",
                                        IFERROR(
                                            IF(
                                                INDEX(
                                                    Insumos!C:C,
                                                    MATCH(
                                                        D112&amp;B112,
                                                        Insumos!I:I,
                                                        0)
                                                )="Material",
                                                INDEX(
                                                    Insumos!F:F,
                                                    MATCH(
                                                        D112&amp;B112,
                                                        Insumos!I:I,
                                                        0)
                                                ),
                                                0
                                            ),
                                            "Não encontrado"),
                                        IFERROR(
                                            INDEX(
                                                Composições!I:I,
                                                MATCH(
                                                    D112&amp;B112,
                                                    Composições!AG:AG,
                                                    0)
                                            ),
                                            "Não encontrado")
                                    )</f>
        <v>22.441999999999997</v>
      </c>
      <c r="I112" s="20">
        <f>IF(
                        C112="INSUMO",
                                        IFERROR(
                                            IF(
                                                INDEX(
                                                    Insumos!C:C,
                                                    MATCH(
                                                        D112&amp;B112,
                                                        Insumos!I:I,
                                                        0)
                                                )&lt;&gt;"Material",
                                                INDEX(
                                                    Insumos!F:F,
                                                    MATCH(
                                                        D112&amp;B112,
                                                        Insumos!I:I,
                                                        0)
                                                ),
                                                0
                                            ),
                                            "Não encontrado"),
                                        IFERROR(
                                            INDEX(
                                                Composições!K:K,
                                                MATCH(
                                                    D112&amp;B112,
                                                    Composições!AG:AG,
                                                    0)
                                            ),
                                            "Não encontrado")
                                    )</f>
        <v>31.62539723199999</v>
      </c>
      <c r="J112" s="44">
        <v>0.2848</v>
      </c>
      <c r="K112" s="20">
        <f t="shared" si="28"/>
        <v>28.833481599999995</v>
      </c>
      <c r="L112" s="20">
        <f t="shared" si="29"/>
        <v>115.33392639999998</v>
      </c>
      <c r="M112" s="20">
        <f t="shared" si="30"/>
        <v>40.632310363673582</v>
      </c>
      <c r="N112" s="20">
        <f t="shared" si="31"/>
        <v>162.52924145469433</v>
      </c>
      <c r="O112" s="20">
        <f t="shared" si="32"/>
        <v>54.06739723199999</v>
      </c>
      <c r="P112" s="20">
        <f t="shared" si="33"/>
        <v>69.465791963673581</v>
      </c>
      <c r="Q112" s="20">
        <f t="shared" si="34"/>
        <v>277.86316785469432</v>
      </c>
      <c r="R112" s="44">
        <f>Q112/SUBTOTAL(109, Q20:Q173)</f>
        <v>1.5788184831232932E-3</v>
      </c>
    </row>
    <row r="113" spans="1:18" ht="25.5" x14ac:dyDescent="0.2">
      <c r="A113" s="2" t="s">
        <v>319</v>
      </c>
      <c r="B113" s="4" t="s">
        <v>45</v>
      </c>
      <c r="C113" s="50" t="s">
        <v>46</v>
      </c>
      <c r="D113" s="50" t="s">
        <v>320</v>
      </c>
      <c r="E113" s="13" t="s">
        <v>321</v>
      </c>
      <c r="F113" s="17" t="s">
        <v>56</v>
      </c>
      <c r="G113" s="17">
        <v>12</v>
      </c>
      <c r="H113" s="21">
        <f>IF(
                        C113="INSUMO",
                                        IFERROR(
                                            IF(
                                                INDEX(
                                                    Insumos!C:C,
                                                    MATCH(
                                                        D113&amp;B113,
                                                        Insumos!I:I,
                                                        0)
                                                )="Material",
                                                INDEX(
                                                    Insumos!F:F,
                                                    MATCH(
                                                        D113&amp;B113,
                                                        Insumos!I:I,
                                                        0)
                                                ),
                                                0
                                            ),
                                            "Não encontrado"),
                                        IFERROR(
                                            INDEX(
                                                Composições!I:I,
                                                MATCH(
                                                    D113&amp;B113,
                                                    Composições!AG:AG,
                                                    0)
                                            ),
                                            "Não encontrado")
                                    )</f>
        <v>16.247</v>
      </c>
      <c r="I113" s="21">
        <f>IF(
                        C113="INSUMO",
                                        IFERROR(
                                            IF(
                                                INDEX(
                                                    Insumos!C:C,
                                                    MATCH(
                                                        D113&amp;B113,
                                                        Insumos!I:I,
                                                        0)
                                                )&lt;&gt;"Material",
                                                INDEX(
                                                    Insumos!F:F,
                                                    MATCH(
                                                        D113&amp;B113,
                                                        Insumos!I:I,
                                                        0)
                                                ),
                                                0
                                            ),
                                            "Não encontrado"),
                                        IFERROR(
                                            INDEX(
                                                Composições!K:K,
                                                MATCH(
                                                    D113&amp;B113,
                                                    Composições!AG:AG,
                                                    0)
                                            ),
                                            "Não encontrado")
                                    )</f>
        <v>13.379975751999998</v>
      </c>
      <c r="J113" s="45">
        <v>0.2848</v>
      </c>
      <c r="K113" s="21">
        <f t="shared" si="28"/>
        <v>20.874145599999999</v>
      </c>
      <c r="L113" s="21">
        <f t="shared" si="29"/>
        <v>250.48974719999998</v>
      </c>
      <c r="M113" s="21">
        <f t="shared" si="30"/>
        <v>17.190592846169597</v>
      </c>
      <c r="N113" s="21">
        <f t="shared" si="31"/>
        <v>206.28711415403518</v>
      </c>
      <c r="O113" s="21">
        <f t="shared" si="32"/>
        <v>29.626975752</v>
      </c>
      <c r="P113" s="21">
        <f t="shared" si="33"/>
        <v>38.064738446169599</v>
      </c>
      <c r="Q113" s="21">
        <f t="shared" si="34"/>
        <v>456.77686135403519</v>
      </c>
      <c r="R113" s="45">
        <f>Q113/SUBTOTAL(109, Q20:Q173)</f>
        <v>2.5954060660026874E-3</v>
      </c>
    </row>
    <row r="114" spans="1:18" ht="25.5" x14ac:dyDescent="0.2">
      <c r="A114" s="1" t="s">
        <v>322</v>
      </c>
      <c r="B114" s="3" t="s">
        <v>98</v>
      </c>
      <c r="C114" s="49" t="s">
        <v>46</v>
      </c>
      <c r="D114" s="49" t="s">
        <v>314</v>
      </c>
      <c r="E114" s="12" t="s">
        <v>315</v>
      </c>
      <c r="F114" s="16" t="s">
        <v>56</v>
      </c>
      <c r="G114" s="16">
        <v>5</v>
      </c>
      <c r="H114" s="20">
        <f>IF(
                        C114="INSUMO",
                                        IFERROR(
                                            IF(
                                                INDEX(
                                                    Insumos!C:C,
                                                    MATCH(
                                                        D114&amp;B114,
                                                        Insumos!I:I,
                                                        0)
                                                )="Material",
                                                INDEX(
                                                    Insumos!F:F,
                                                    MATCH(
                                                        D114&amp;B114,
                                                        Insumos!I:I,
                                                        0)
                                                ),
                                                0
                                            ),
                                            "Não encontrado"),
                                        IFERROR(
                                            INDEX(
                                                Composições!I:I,
                                                MATCH(
                                                    D114&amp;B114,
                                                    Composições!AG:AG,
                                                    0)
                                            ),
                                            "Não encontrado")
                                    )</f>
        <v>13.133499999999998</v>
      </c>
      <c r="I114" s="20">
        <f>IF(
                        C114="INSUMO",
                                        IFERROR(
                                            IF(
                                                INDEX(
                                                    Insumos!C:C,
                                                    MATCH(
                                                        D114&amp;B114,
                                                        Insumos!I:I,
                                                        0)
                                                )&lt;&gt;"Material",
                                                INDEX(
                                                    Insumos!F:F,
                                                    MATCH(
                                                        D114&amp;B114,
                                                        Insumos!I:I,
                                                        0)
                                                ),
                                                0
                                            ),
                                            "Não encontrado"),
                                        IFERROR(
                                            INDEX(
                                                Composições!K:K,
                                                MATCH(
                                                    D114&amp;B114,
                                                    Composições!AG:AG,
                                                    0)
                                            ),
                                            "Não encontrado")
                                    )</f>
        <v>28.252758715999999</v>
      </c>
      <c r="J114" s="44">
        <v>0.2848</v>
      </c>
      <c r="K114" s="20">
        <f t="shared" si="28"/>
        <v>16.873920799999997</v>
      </c>
      <c r="L114" s="20">
        <f t="shared" si="29"/>
        <v>84.369603999999981</v>
      </c>
      <c r="M114" s="20">
        <f t="shared" si="30"/>
        <v>36.299144398316798</v>
      </c>
      <c r="N114" s="20">
        <f t="shared" si="31"/>
        <v>181.49572199158399</v>
      </c>
      <c r="O114" s="20">
        <f t="shared" si="32"/>
        <v>41.386258716</v>
      </c>
      <c r="P114" s="20">
        <f t="shared" si="33"/>
        <v>53.173065198316799</v>
      </c>
      <c r="Q114" s="20">
        <f t="shared" si="34"/>
        <v>265.86532599158397</v>
      </c>
      <c r="R114" s="44">
        <f>Q114/SUBTOTAL(109, Q20:Q173)</f>
        <v>1.5106467472386193E-3</v>
      </c>
    </row>
    <row r="115" spans="1:18" ht="25.5" x14ac:dyDescent="0.2">
      <c r="A115" s="2" t="s">
        <v>323</v>
      </c>
      <c r="B115" s="4" t="s">
        <v>98</v>
      </c>
      <c r="C115" s="50" t="s">
        <v>46</v>
      </c>
      <c r="D115" s="50" t="s">
        <v>314</v>
      </c>
      <c r="E115" s="13" t="s">
        <v>315</v>
      </c>
      <c r="F115" s="17" t="s">
        <v>56</v>
      </c>
      <c r="G115" s="17">
        <v>12</v>
      </c>
      <c r="H115" s="21">
        <f>IF(
                        C115="INSUMO",
                                        IFERROR(
                                            IF(
                                                INDEX(
                                                    Insumos!C:C,
                                                    MATCH(
                                                        D115&amp;B115,
                                                        Insumos!I:I,
                                                        0)
                                                )="Material",
                                                INDEX(
                                                    Insumos!F:F,
                                                    MATCH(
                                                        D115&amp;B115,
                                                        Insumos!I:I,
                                                        0)
                                                ),
                                                0
                                            ),
                                            "Não encontrado"),
                                        IFERROR(
                                            INDEX(
                                                Composições!I:I,
                                                MATCH(
                                                    D115&amp;B115,
                                                    Composições!AG:AG,
                                                    0)
                                            ),
                                            "Não encontrado")
                                    )</f>
        <v>13.133499999999998</v>
      </c>
      <c r="I115" s="21">
        <f>IF(
                        C115="INSUMO",
                                        IFERROR(
                                            IF(
                                                INDEX(
                                                    Insumos!C:C,
                                                    MATCH(
                                                        D115&amp;B115,
                                                        Insumos!I:I,
                                                        0)
                                                )&lt;&gt;"Material",
                                                INDEX(
                                                    Insumos!F:F,
                                                    MATCH(
                                                        D115&amp;B115,
                                                        Insumos!I:I,
                                                        0)
                                                ),
                                                0
                                            ),
                                            "Não encontrado"),
                                        IFERROR(
                                            INDEX(
                                                Composições!K:K,
                                                MATCH(
                                                    D115&amp;B115,
                                                    Composições!AG:AG,
                                                    0)
                                            ),
                                            "Não encontrado")
                                    )</f>
        <v>28.252758715999999</v>
      </c>
      <c r="J115" s="45">
        <v>0.2848</v>
      </c>
      <c r="K115" s="21">
        <f t="shared" si="28"/>
        <v>16.873920799999997</v>
      </c>
      <c r="L115" s="21">
        <f t="shared" si="29"/>
        <v>202.48704959999998</v>
      </c>
      <c r="M115" s="21">
        <f t="shared" si="30"/>
        <v>36.299144398316798</v>
      </c>
      <c r="N115" s="21">
        <f t="shared" si="31"/>
        <v>435.58973277980158</v>
      </c>
      <c r="O115" s="21">
        <f t="shared" si="32"/>
        <v>41.386258716</v>
      </c>
      <c r="P115" s="21">
        <f t="shared" si="33"/>
        <v>53.173065198316799</v>
      </c>
      <c r="Q115" s="21">
        <f t="shared" si="34"/>
        <v>638.07678237980156</v>
      </c>
      <c r="R115" s="45">
        <f>Q115/SUBTOTAL(109, Q20:Q173)</f>
        <v>3.6255521933726866E-3</v>
      </c>
    </row>
    <row r="116" spans="1:18" ht="38.25" x14ac:dyDescent="0.2">
      <c r="A116" s="1" t="s">
        <v>324</v>
      </c>
      <c r="B116" s="3" t="s">
        <v>325</v>
      </c>
      <c r="C116" s="49" t="s">
        <v>46</v>
      </c>
      <c r="D116" s="49" t="s">
        <v>92</v>
      </c>
      <c r="E116" s="12" t="s">
        <v>326</v>
      </c>
      <c r="F116" s="16" t="s">
        <v>56</v>
      </c>
      <c r="G116" s="16">
        <v>1</v>
      </c>
      <c r="H116" s="20">
        <f>IF(
                        C116="INSUMO",
                                        IFERROR(
                                            IF(
                                                INDEX(
                                                    Insumos!C:C,
                                                    MATCH(
                                                        D116&amp;B116,
                                                        Insumos!I:I,
                                                        0)
                                                )="Material",
                                                INDEX(
                                                    Insumos!F:F,
                                                    MATCH(
                                                        D116&amp;B116,
                                                        Insumos!I:I,
                                                        0)
                                                ),
                                                0
                                            ),
                                            "Não encontrado"),
                                        IFERROR(
                                            INDEX(
                                                Composições!I:I,
                                                MATCH(
                                                    D116&amp;B116,
                                                    Composições!AG:AG,
                                                    0)
                                            ),
                                            "Não encontrado")
                                    )</f>
        <v>11.62</v>
      </c>
      <c r="I116" s="20">
        <f>IF(
                        C116="INSUMO",
                                        IFERROR(
                                            IF(
                                                INDEX(
                                                    Insumos!C:C,
                                                    MATCH(
                                                        D116&amp;B116,
                                                        Insumos!I:I,
                                                        0)
                                                )&lt;&gt;"Material",
                                                INDEX(
                                                    Insumos!F:F,
                                                    MATCH(
                                                        D116&amp;B116,
                                                        Insumos!I:I,
                                                        0)
                                                ),
                                                0
                                            ),
                                            "Não encontrado"),
                                        IFERROR(
                                            INDEX(
                                                Composições!K:K,
                                                MATCH(
                                                    D116&amp;B116,
                                                    Composições!AG:AG,
                                                    0)
                                            ),
                                            "Não encontrado")
                                    )</f>
        <v>6.6346987199999994</v>
      </c>
      <c r="J116" s="44">
        <v>0.2848</v>
      </c>
      <c r="K116" s="20">
        <f t="shared" si="28"/>
        <v>14.929375999999998</v>
      </c>
      <c r="L116" s="20">
        <f t="shared" si="29"/>
        <v>14.929375999999998</v>
      </c>
      <c r="M116" s="20">
        <f t="shared" si="30"/>
        <v>8.524260915455999</v>
      </c>
      <c r="N116" s="20">
        <f t="shared" si="31"/>
        <v>8.524260915455999</v>
      </c>
      <c r="O116" s="20">
        <f t="shared" si="32"/>
        <v>18.25469872</v>
      </c>
      <c r="P116" s="20">
        <f t="shared" si="33"/>
        <v>23.453636915455998</v>
      </c>
      <c r="Q116" s="20">
        <f t="shared" si="34"/>
        <v>23.453636915455998</v>
      </c>
      <c r="R116" s="44">
        <f>Q116/SUBTOTAL(109, Q20:Q173)</f>
        <v>1.3326356186203371E-4</v>
      </c>
    </row>
    <row r="117" spans="1:18" ht="25.5" x14ac:dyDescent="0.2">
      <c r="A117" s="2" t="s">
        <v>327</v>
      </c>
      <c r="B117" s="4" t="s">
        <v>213</v>
      </c>
      <c r="C117" s="50" t="s">
        <v>58</v>
      </c>
      <c r="D117" s="50" t="s">
        <v>328</v>
      </c>
      <c r="E117" s="13" t="s">
        <v>329</v>
      </c>
      <c r="F117" s="17" t="s">
        <v>56</v>
      </c>
      <c r="G117" s="17">
        <v>1</v>
      </c>
      <c r="H117" s="21">
        <f>IF(
                        C117="INSUMO",
                                        IFERROR(
                                            IF(
                                                INDEX(
                                                    Insumos!C:C,
                                                    MATCH(
                                                        D117&amp;B117,
                                                        Insumos!I:I,
                                                        0)
                                                )="Material",
                                                INDEX(
                                                    Insumos!F:F,
                                                    MATCH(
                                                        D117&amp;B117,
                                                        Insumos!I:I,
                                                        0)
                                                ),
                                                0
                                            ),
                                            "Não encontrado"),
                                        IFERROR(
                                            INDEX(
                                                Composições!I:I,
                                                MATCH(
                                                    D117&amp;B117,
                                                    Composições!AG:AG,
                                                    0)
                                            ),
                                            "Não encontrado")
                                    )</f>
        <v>3.01</v>
      </c>
      <c r="I117" s="21">
        <f>IF(
                        C117="INSUMO",
                                        IFERROR(
                                            IF(
                                                INDEX(
                                                    Insumos!C:C,
                                                    MATCH(
                                                        D117&amp;B117,
                                                        Insumos!I:I,
                                                        0)
                                                )&lt;&gt;"Material",
                                                INDEX(
                                                    Insumos!F:F,
                                                    MATCH(
                                                        D117&amp;B117,
                                                        Insumos!I:I,
                                                        0)
                                                ),
                                                0
                                            ),
                                            "Não encontrado"),
                                        IFERROR(
                                            INDEX(
                                                Composições!K:K,
                                                MATCH(
                                                    D117&amp;B117,
                                                    Composições!AG:AG,
                                                    0)
                                            ),
                                            "Não encontrado")
                                    )</f>
        <v>0</v>
      </c>
      <c r="J117" s="45">
        <v>0.2848</v>
      </c>
      <c r="K117" s="21">
        <f t="shared" si="28"/>
        <v>3.8672479999999996</v>
      </c>
      <c r="L117" s="21">
        <f t="shared" si="29"/>
        <v>3.8672479999999996</v>
      </c>
      <c r="M117" s="21">
        <f t="shared" si="30"/>
        <v>0</v>
      </c>
      <c r="N117" s="21">
        <f t="shared" si="31"/>
        <v>0</v>
      </c>
      <c r="O117" s="21">
        <f t="shared" si="32"/>
        <v>3.01</v>
      </c>
      <c r="P117" s="21">
        <f t="shared" si="33"/>
        <v>3.8672479999999996</v>
      </c>
      <c r="Q117" s="21">
        <f t="shared" si="34"/>
        <v>3.8672479999999996</v>
      </c>
      <c r="R117" s="45">
        <f>Q117/SUBTOTAL(109, Q20:Q173)</f>
        <v>2.1973702626231097E-5</v>
      </c>
    </row>
    <row r="118" spans="1:18" x14ac:dyDescent="0.2">
      <c r="A118" s="10" t="s">
        <v>330</v>
      </c>
      <c r="B118" s="11" t="s">
        <v>89</v>
      </c>
      <c r="C118" s="11" t="s">
        <v>89</v>
      </c>
      <c r="D118" s="11" t="s">
        <v>89</v>
      </c>
      <c r="E118" s="11" t="s">
        <v>331</v>
      </c>
      <c r="F118" s="15" t="s">
        <v>89</v>
      </c>
      <c r="G118" s="15"/>
      <c r="H118" s="19"/>
      <c r="I118" s="19"/>
      <c r="J118" s="42" t="s">
        <v>43</v>
      </c>
      <c r="K118" s="19"/>
      <c r="L118" s="19">
        <f>SUBTOTAL(109,L119:L121)</f>
        <v>5934.7946840212808</v>
      </c>
      <c r="M118" s="19"/>
      <c r="N118" s="19">
        <f>SUBTOTAL(109,N119:N121)</f>
        <v>719.08857729964632</v>
      </c>
      <c r="O118" s="19"/>
      <c r="P118" s="19"/>
      <c r="Q118" s="19">
        <f>SUBTOTAL(109,Q119:Q121)</f>
        <v>6653.883261320927</v>
      </c>
      <c r="R118" s="42">
        <f>Q118/SUBTOTAL(109, Q20:Q173)</f>
        <v>3.7807363813730802E-2</v>
      </c>
    </row>
    <row r="119" spans="1:18" ht="25.5" x14ac:dyDescent="0.2">
      <c r="A119" s="2" t="s">
        <v>332</v>
      </c>
      <c r="B119" s="4" t="s">
        <v>45</v>
      </c>
      <c r="C119" s="50" t="s">
        <v>46</v>
      </c>
      <c r="D119" s="50" t="s">
        <v>333</v>
      </c>
      <c r="E119" s="13" t="s">
        <v>334</v>
      </c>
      <c r="F119" s="17" t="s">
        <v>56</v>
      </c>
      <c r="G119" s="17">
        <v>6</v>
      </c>
      <c r="H119" s="21">
        <f>IF(
                        C119="INSUMO",
                                        IFERROR(
                                            IF(
                                                INDEX(
                                                    Insumos!C:C,
                                                    MATCH(
                                                        D119&amp;B119,
                                                        Insumos!I:I,
                                                        0)
                                                )="Material",
                                                INDEX(
                                                    Insumos!F:F,
                                                    MATCH(
                                                        D119&amp;B119,
                                                        Insumos!I:I,
                                                        0)
                                                ),
                                                0
                                            ),
                                            "Não encontrado"),
                                        IFERROR(
                                            INDEX(
                                                Composições!I:I,
                                                MATCH(
                                                    D119&amp;B119,
                                                    Composições!AG:AG,
                                                    0)
                                            ),
                                            "Não encontrado")
                                    )</f>
        <v>158.6</v>
      </c>
      <c r="I119" s="21">
        <f>IF(
                        C119="INSUMO",
                                        IFERROR(
                                            IF(
                                                INDEX(
                                                    Insumos!C:C,
                                                    MATCH(
                                                        D119&amp;B119,
                                                        Insumos!I:I,
                                                        0)
                                                )&lt;&gt;"Material",
                                                INDEX(
                                                    Insumos!F:F,
                                                    MATCH(
                                                        D119&amp;B119,
                                                        Insumos!I:I,
                                                        0)
                                                ),
                                                0
                                            ),
                                            "Não encontrado"),
                                        IFERROR(
                                            INDEX(
                                                Composições!K:K,
                                                MATCH(
                                                    D119&amp;B119,
                                                    Composições!AG:AG,
                                                    0)
                                            ),
                                            "Não encontrado")
                                    )</f>
        <v>11.057831199999999</v>
      </c>
      <c r="J119" s="45">
        <v>0.2848</v>
      </c>
      <c r="K119" s="21">
        <f>H119*(1+J119)</f>
        <v>203.76927999999998</v>
      </c>
      <c r="L119" s="21">
        <f>G119*K119</f>
        <v>1222.6156799999999</v>
      </c>
      <c r="M119" s="21">
        <f>I119*(1+J119)</f>
        <v>14.207101525759999</v>
      </c>
      <c r="N119" s="21">
        <f>G119*M119</f>
        <v>85.24260915456</v>
      </c>
      <c r="O119" s="21">
        <f>H119 + I119</f>
        <v>169.6578312</v>
      </c>
      <c r="P119" s="21">
        <f>O119*(1+J119)</f>
        <v>217.97638152575999</v>
      </c>
      <c r="Q119" s="21">
        <f>G119*P119</f>
        <v>1307.85828915456</v>
      </c>
      <c r="R119" s="45">
        <f>Q119/SUBTOTAL(109, Q20:Q173)</f>
        <v>7.4312506265782974E-3</v>
      </c>
    </row>
    <row r="120" spans="1:18" ht="38.25" x14ac:dyDescent="0.2">
      <c r="A120" s="1" t="s">
        <v>335</v>
      </c>
      <c r="B120" s="3" t="s">
        <v>45</v>
      </c>
      <c r="C120" s="49" t="s">
        <v>46</v>
      </c>
      <c r="D120" s="49" t="s">
        <v>336</v>
      </c>
      <c r="E120" s="12" t="s">
        <v>337</v>
      </c>
      <c r="F120" s="16" t="s">
        <v>56</v>
      </c>
      <c r="G120" s="16">
        <v>18</v>
      </c>
      <c r="H120" s="20">
        <f>IF(
                        C120="INSUMO",
                                        IFERROR(
                                            IF(
                                                INDEX(
                                                    Insumos!C:C,
                                                    MATCH(
                                                        D120&amp;B120,
                                                        Insumos!I:I,
                                                        0)
                                                )="Material",
                                                INDEX(
                                                    Insumos!F:F,
                                                    MATCH(
                                                        D120&amp;B120,
                                                        Insumos!I:I,
                                                        0)
                                                ),
                                                0
                                            ),
                                            "Não encontrado"),
                                        IFERROR(
                                            INDEX(
                                                Composições!I:I,
                                                MATCH(
                                                    D120&amp;B120,
                                                    Composições!AG:AG,
                                                    0)
                                            ),
                                            "Não encontrado")
                                    )</f>
        <v>189.96423395000002</v>
      </c>
      <c r="I120" s="20">
        <f>IF(
                        C120="INSUMO",
                                        IFERROR(
                                            IF(
                                                INDEX(
                                                    Insumos!C:C,
                                                    MATCH(
                                                        D120&amp;B120,
                                                        Insumos!I:I,
                                                        0)
                                                )&lt;&gt;"Material",
                                                INDEX(
                                                    Insumos!F:F,
                                                    MATCH(
                                                        D120&amp;B120,
                                                        Insumos!I:I,
                                                        0)
                                                ),
                                                0
                                            ),
                                            "Não encontrado"),
                                        IFERROR(
                                            INDEX(
                                                Composições!K:K,
                                                MATCH(
                                                    D120&amp;B120,
                                                    Composições!AG:AG,
                                                    0)
                                            ),
                                            "Não encontrado")
                                    )</f>
        <v>20.036008623735917</v>
      </c>
      <c r="J120" s="44">
        <v>0.2848</v>
      </c>
      <c r="K120" s="20">
        <f>H120*(1+J120)</f>
        <v>244.06604777896001</v>
      </c>
      <c r="L120" s="20">
        <f>G120*K120</f>
        <v>4393.1888600212806</v>
      </c>
      <c r="M120" s="20">
        <f>I120*(1+J120)</f>
        <v>25.742263879775905</v>
      </c>
      <c r="N120" s="20">
        <f>G120*M120</f>
        <v>463.36074983596632</v>
      </c>
      <c r="O120" s="20">
        <f>H120 + I120</f>
        <v>210.00024257373593</v>
      </c>
      <c r="P120" s="20">
        <f>O120*(1+J120)</f>
        <v>269.80831165873593</v>
      </c>
      <c r="Q120" s="20">
        <f>G120*P120</f>
        <v>4856.5496098572467</v>
      </c>
      <c r="R120" s="44">
        <f>Q120/SUBTOTAL(109, Q20:Q173)</f>
        <v>2.7594914243033238E-2</v>
      </c>
    </row>
    <row r="121" spans="1:18" ht="25.5" x14ac:dyDescent="0.2">
      <c r="A121" s="2" t="s">
        <v>338</v>
      </c>
      <c r="B121" s="4" t="s">
        <v>45</v>
      </c>
      <c r="C121" s="50" t="s">
        <v>46</v>
      </c>
      <c r="D121" s="50" t="s">
        <v>339</v>
      </c>
      <c r="E121" s="13" t="s">
        <v>340</v>
      </c>
      <c r="F121" s="17" t="s">
        <v>56</v>
      </c>
      <c r="G121" s="17">
        <v>12</v>
      </c>
      <c r="H121" s="21">
        <f>IF(
                        C121="INSUMO",
                                        IFERROR(
                                            IF(
                                                INDEX(
                                                    Insumos!C:C,
                                                    MATCH(
                                                        D121&amp;B121,
                                                        Insumos!I:I,
                                                        0)
                                                )="Material",
                                                INDEX(
                                                    Insumos!F:F,
                                                    MATCH(
                                                        D121&amp;B121,
                                                        Insumos!I:I,
                                                        0)
                                                ),
                                                0
                                            ),
                                            "Não encontrado"),
                                        IFERROR(
                                            INDEX(
                                                Composições!I:I,
                                                MATCH(
                                                    D121&amp;B121,
                                                    Composições!AG:AG,
                                                    0)
                                            ),
                                            "Não encontrado")
                                    )</f>
        <v>20.689999999999998</v>
      </c>
      <c r="I121" s="21">
        <f>IF(
                        C121="INSUMO",
                                        IFERROR(
                                            IF(
                                                INDEX(
                                                    Insumos!C:C,
                                                    MATCH(
                                                        D121&amp;B121,
                                                        Insumos!I:I,
                                                        0)
                                                )&lt;&gt;"Material",
                                                INDEX(
                                                    Insumos!F:F,
                                                    MATCH(
                                                        D121&amp;B121,
                                                        Insumos!I:I,
                                                        0)
                                                ),
                                                0
                                            ),
                                            "Não encontrado"),
                                        IFERROR(
                                            INDEX(
                                                Composições!K:K,
                                                MATCH(
                                                    D121&amp;B121,
                                                    Composições!AG:AG,
                                                    0)
                                            ),
                                            "Não encontrado")
                                    )</f>
        <v>11.057831199999999</v>
      </c>
      <c r="J121" s="45">
        <v>0.2848</v>
      </c>
      <c r="K121" s="21">
        <f>H121*(1+J121)</f>
        <v>26.582511999999994</v>
      </c>
      <c r="L121" s="21">
        <f>G121*K121</f>
        <v>318.99014399999993</v>
      </c>
      <c r="M121" s="21">
        <f>I121*(1+J121)</f>
        <v>14.207101525759999</v>
      </c>
      <c r="N121" s="21">
        <f>G121*M121</f>
        <v>170.48521830912</v>
      </c>
      <c r="O121" s="21">
        <f>H121 + I121</f>
        <v>31.747831199999997</v>
      </c>
      <c r="P121" s="21">
        <f>O121*(1+J121)</f>
        <v>40.789613525759997</v>
      </c>
      <c r="Q121" s="21">
        <f>G121*P121</f>
        <v>489.47536230911999</v>
      </c>
      <c r="R121" s="45">
        <f>Q121/SUBTOTAL(109, Q20:Q173)</f>
        <v>2.7811989441192623E-3</v>
      </c>
    </row>
    <row r="122" spans="1:18" x14ac:dyDescent="0.2">
      <c r="A122" s="10" t="s">
        <v>341</v>
      </c>
      <c r="B122" s="11" t="s">
        <v>89</v>
      </c>
      <c r="C122" s="11" t="s">
        <v>89</v>
      </c>
      <c r="D122" s="11" t="s">
        <v>89</v>
      </c>
      <c r="E122" s="11" t="s">
        <v>342</v>
      </c>
      <c r="F122" s="15" t="s">
        <v>89</v>
      </c>
      <c r="G122" s="15"/>
      <c r="H122" s="19"/>
      <c r="I122" s="19"/>
      <c r="J122" s="42" t="s">
        <v>43</v>
      </c>
      <c r="K122" s="19"/>
      <c r="L122" s="19">
        <f>SUBTOTAL(109,L123:L132)</f>
        <v>4479.6800793919683</v>
      </c>
      <c r="M122" s="19"/>
      <c r="N122" s="19">
        <f>SUBTOTAL(109,N123:N132)</f>
        <v>2124.9412577513212</v>
      </c>
      <c r="O122" s="19"/>
      <c r="P122" s="19"/>
      <c r="Q122" s="19">
        <f>SUBTOTAL(109,Q123:Q132)</f>
        <v>6604.6213371432905</v>
      </c>
      <c r="R122" s="42">
        <f>Q122/SUBTOTAL(109, Q20:Q173)</f>
        <v>3.7527457567047028E-2</v>
      </c>
    </row>
    <row r="123" spans="1:18" ht="38.25" x14ac:dyDescent="0.2">
      <c r="A123" s="2" t="s">
        <v>343</v>
      </c>
      <c r="B123" s="4" t="s">
        <v>45</v>
      </c>
      <c r="C123" s="50" t="s">
        <v>46</v>
      </c>
      <c r="D123" s="50" t="s">
        <v>344</v>
      </c>
      <c r="E123" s="13" t="s">
        <v>345</v>
      </c>
      <c r="F123" s="17" t="s">
        <v>66</v>
      </c>
      <c r="G123" s="17">
        <v>53.15</v>
      </c>
      <c r="H123" s="21">
        <f>IF(
                        C123="INSUMO",
                                        IFERROR(
                                            IF(
                                                INDEX(
                                                    Insumos!C:C,
                                                    MATCH(
                                                        D123&amp;B123,
                                                        Insumos!I:I,
                                                        0)
                                                )="Material",
                                                INDEX(
                                                    Insumos!F:F,
                                                    MATCH(
                                                        D123&amp;B123,
                                                        Insumos!I:I,
                                                        0)
                                                ),
                                                0
                                            ),
                                            "Não encontrado"),
                                        IFERROR(
                                            INDEX(
                                                Composições!I:I,
                                                MATCH(
                                                    D123&amp;B123,
                                                    Composições!AG:AG,
                                                    0)
                                            ),
                                            "Não encontrado")
                                    )</f>
        <v>3.3801660000000004</v>
      </c>
      <c r="I123" s="21">
        <f>IF(
                        C123="INSUMO",
                                        IFERROR(
                                            IF(
                                                INDEX(
                                                    Insumos!C:C,
                                                    MATCH(
                                                        D123&amp;B123,
                                                        Insumos!I:I,
                                                        0)
                                                )&lt;&gt;"Material",
                                                INDEX(
                                                    Insumos!F:F,
                                                    MATCH(
                                                        D123&amp;B123,
                                                        Insumos!I:I,
                                                        0)
                                                ),
                                                0
                                            ),
                                            "Não encontrado"),
                                        IFERROR(
                                            INDEX(
                                                Composições!K:K,
                                                MATCH(
                                                    D123&amp;B123,
                                                    Composições!AG:AG,
                                                    0)
                                            ),
                                            "Não encontrado")
                                    )</f>
        <v>1.6033855240000001</v>
      </c>
      <c r="J123" s="45">
        <v>0.2848</v>
      </c>
      <c r="K123" s="21">
        <f t="shared" ref="K123:K132" si="35">H123*(1+J123)</f>
        <v>4.3428372768000001</v>
      </c>
      <c r="L123" s="21">
        <f t="shared" ref="L123:L132" si="36">G123*K123</f>
        <v>230.82180126192</v>
      </c>
      <c r="M123" s="21">
        <f t="shared" ref="M123:M132" si="37">I123*(1+J123)</f>
        <v>2.0600297212352001</v>
      </c>
      <c r="N123" s="21">
        <f t="shared" ref="N123:N132" si="38">G123*M123</f>
        <v>109.49057968365088</v>
      </c>
      <c r="O123" s="21">
        <f t="shared" ref="O123:O132" si="39">H123 + I123</f>
        <v>4.983551524000001</v>
      </c>
      <c r="P123" s="21">
        <f t="shared" ref="P123:P132" si="40">O123*(1+J123)</f>
        <v>6.4028669980352007</v>
      </c>
      <c r="Q123" s="21">
        <f t="shared" ref="Q123:Q132" si="41">G123*P123</f>
        <v>340.31238094557091</v>
      </c>
      <c r="R123" s="45">
        <f>Q123/SUBTOTAL(109, Q20:Q173)</f>
        <v>1.9336549036737881E-3</v>
      </c>
    </row>
    <row r="124" spans="1:18" ht="38.25" x14ac:dyDescent="0.2">
      <c r="A124" s="1" t="s">
        <v>346</v>
      </c>
      <c r="B124" s="3" t="s">
        <v>45</v>
      </c>
      <c r="C124" s="49" t="s">
        <v>46</v>
      </c>
      <c r="D124" s="49" t="s">
        <v>344</v>
      </c>
      <c r="E124" s="12" t="s">
        <v>345</v>
      </c>
      <c r="F124" s="16" t="s">
        <v>66</v>
      </c>
      <c r="G124" s="16">
        <v>69.75</v>
      </c>
      <c r="H124" s="20">
        <f>IF(
                        C124="INSUMO",
                                        IFERROR(
                                            IF(
                                                INDEX(
                                                    Insumos!C:C,
                                                    MATCH(
                                                        D124&amp;B124,
                                                        Insumos!I:I,
                                                        0)
                                                )="Material",
                                                INDEX(
                                                    Insumos!F:F,
                                                    MATCH(
                                                        D124&amp;B124,
                                                        Insumos!I:I,
                                                        0)
                                                ),
                                                0
                                            ),
                                            "Não encontrado"),
                                        IFERROR(
                                            INDEX(
                                                Composições!I:I,
                                                MATCH(
                                                    D124&amp;B124,
                                                    Composições!AG:AG,
                                                    0)
                                            ),
                                            "Não encontrado")
                                    )</f>
        <v>3.3801660000000004</v>
      </c>
      <c r="I124" s="20">
        <f>IF(
                        C124="INSUMO",
                                        IFERROR(
                                            IF(
                                                INDEX(
                                                    Insumos!C:C,
                                                    MATCH(
                                                        D124&amp;B124,
                                                        Insumos!I:I,
                                                        0)
                                                )&lt;&gt;"Material",
                                                INDEX(
                                                    Insumos!F:F,
                                                    MATCH(
                                                        D124&amp;B124,
                                                        Insumos!I:I,
                                                        0)
                                                ),
                                                0
                                            ),
                                            "Não encontrado"),
                                        IFERROR(
                                            INDEX(
                                                Composições!K:K,
                                                MATCH(
                                                    D124&amp;B124,
                                                    Composições!AG:AG,
                                                    0)
                                            ),
                                            "Não encontrado")
                                    )</f>
        <v>1.6033855240000001</v>
      </c>
      <c r="J124" s="44">
        <v>0.2848</v>
      </c>
      <c r="K124" s="20">
        <f t="shared" si="35"/>
        <v>4.3428372768000001</v>
      </c>
      <c r="L124" s="20">
        <f t="shared" si="36"/>
        <v>302.91290005680003</v>
      </c>
      <c r="M124" s="20">
        <f t="shared" si="37"/>
        <v>2.0600297212352001</v>
      </c>
      <c r="N124" s="20">
        <f t="shared" si="38"/>
        <v>143.68707305615521</v>
      </c>
      <c r="O124" s="20">
        <f t="shared" si="39"/>
        <v>4.983551524000001</v>
      </c>
      <c r="P124" s="20">
        <f t="shared" si="40"/>
        <v>6.4028669980352007</v>
      </c>
      <c r="Q124" s="20">
        <f t="shared" si="41"/>
        <v>446.59997311295524</v>
      </c>
      <c r="R124" s="44">
        <f>Q124/SUBTOTAL(109, Q20:Q173)</f>
        <v>2.537580988358358E-3</v>
      </c>
    </row>
    <row r="125" spans="1:18" ht="38.25" x14ac:dyDescent="0.2">
      <c r="A125" s="2" t="s">
        <v>347</v>
      </c>
      <c r="B125" s="4" t="s">
        <v>45</v>
      </c>
      <c r="C125" s="50" t="s">
        <v>46</v>
      </c>
      <c r="D125" s="50" t="s">
        <v>348</v>
      </c>
      <c r="E125" s="13" t="s">
        <v>349</v>
      </c>
      <c r="F125" s="17" t="s">
        <v>66</v>
      </c>
      <c r="G125" s="17">
        <v>49.1</v>
      </c>
      <c r="H125" s="21">
        <f>IF(
                        C125="INSUMO",
                                        IFERROR(
                                            IF(
                                                INDEX(
                                                    Insumos!C:C,
                                                    MATCH(
                                                        D125&amp;B125,
                                                        Insumos!I:I,
                                                        0)
                                                )="Material",
                                                INDEX(
                                                    Insumos!F:F,
                                                    MATCH(
                                                        D125&amp;B125,
                                                        Insumos!I:I,
                                                        0)
                                                ),
                                                0
                                            ),
                                            "Não encontrado"),
                                        IFERROR(
                                            INDEX(
                                                Composições!I:I,
                                                MATCH(
                                                    D125&amp;B125,
                                                    Composições!AG:AG,
                                                    0)
                                            ),
                                            "Não encontrado")
                                    )</f>
        <v>3.3801660000000004</v>
      </c>
      <c r="I125" s="21">
        <f>IF(
                        C125="INSUMO",
                                        IFERROR(
                                            IF(
                                                INDEX(
                                                    Insumos!C:C,
                                                    MATCH(
                                                        D125&amp;B125,
                                                        Insumos!I:I,
                                                        0)
                                                )&lt;&gt;"Material",
                                                INDEX(
                                                    Insumos!F:F,
                                                    MATCH(
                                                        D125&amp;B125,
                                                        Insumos!I:I,
                                                        0)
                                                ),
                                                0
                                            ),
                                            "Não encontrado"),
                                        IFERROR(
                                            INDEX(
                                                Composições!K:K,
                                                MATCH(
                                                    D125&amp;B125,
                                                    Composições!AG:AG,
                                                    0)
                                            ),
                                            "Não encontrado")
                                    )</f>
        <v>1.6033855240000001</v>
      </c>
      <c r="J125" s="45">
        <v>0.2848</v>
      </c>
      <c r="K125" s="21">
        <f t="shared" si="35"/>
        <v>4.3428372768000001</v>
      </c>
      <c r="L125" s="21">
        <f t="shared" si="36"/>
        <v>213.23331029088001</v>
      </c>
      <c r="M125" s="21">
        <f t="shared" si="37"/>
        <v>2.0600297212352001</v>
      </c>
      <c r="N125" s="21">
        <f t="shared" si="38"/>
        <v>101.14745931264832</v>
      </c>
      <c r="O125" s="21">
        <f t="shared" si="39"/>
        <v>4.983551524000001</v>
      </c>
      <c r="P125" s="21">
        <f t="shared" si="40"/>
        <v>6.4028669980352007</v>
      </c>
      <c r="Q125" s="21">
        <f t="shared" si="41"/>
        <v>314.38076960352834</v>
      </c>
      <c r="R125" s="45">
        <f>Q125/SUBTOTAL(109, Q20:Q173)</f>
        <v>1.7863114914465285E-3</v>
      </c>
    </row>
    <row r="126" spans="1:18" ht="38.25" x14ac:dyDescent="0.2">
      <c r="A126" s="1" t="s">
        <v>350</v>
      </c>
      <c r="B126" s="3" t="s">
        <v>45</v>
      </c>
      <c r="C126" s="49" t="s">
        <v>46</v>
      </c>
      <c r="D126" s="49" t="s">
        <v>348</v>
      </c>
      <c r="E126" s="12" t="s">
        <v>349</v>
      </c>
      <c r="F126" s="16" t="s">
        <v>66</v>
      </c>
      <c r="G126" s="16">
        <v>343.5</v>
      </c>
      <c r="H126" s="20">
        <f>IF(
                        C126="INSUMO",
                                        IFERROR(
                                            IF(
                                                INDEX(
                                                    Insumos!C:C,
                                                    MATCH(
                                                        D126&amp;B126,
                                                        Insumos!I:I,
                                                        0)
                                                )="Material",
                                                INDEX(
                                                    Insumos!F:F,
                                                    MATCH(
                                                        D126&amp;B126,
                                                        Insumos!I:I,
                                                        0)
                                                ),
                                                0
                                            ),
                                            "Não encontrado"),
                                        IFERROR(
                                            INDEX(
                                                Composições!I:I,
                                                MATCH(
                                                    D126&amp;B126,
                                                    Composições!AG:AG,
                                                    0)
                                            ),
                                            "Não encontrado")
                                    )</f>
        <v>3.3801660000000004</v>
      </c>
      <c r="I126" s="20">
        <f>IF(
                        C126="INSUMO",
                                        IFERROR(
                                            IF(
                                                INDEX(
                                                    Insumos!C:C,
                                                    MATCH(
                                                        D126&amp;B126,
                                                        Insumos!I:I,
                                                        0)
                                                )&lt;&gt;"Material",
                                                INDEX(
                                                    Insumos!F:F,
                                                    MATCH(
                                                        D126&amp;B126,
                                                        Insumos!I:I,
                                                        0)
                                                ),
                                                0
                                            ),
                                            "Não encontrado"),
                                        IFERROR(
                                            INDEX(
                                                Composições!K:K,
                                                MATCH(
                                                    D126&amp;B126,
                                                    Composições!AG:AG,
                                                    0)
                                            ),
                                            "Não encontrado")
                                    )</f>
        <v>1.6033855240000001</v>
      </c>
      <c r="J126" s="44">
        <v>0.2848</v>
      </c>
      <c r="K126" s="20">
        <f t="shared" si="35"/>
        <v>4.3428372768000001</v>
      </c>
      <c r="L126" s="20">
        <f t="shared" si="36"/>
        <v>1491.7646045808001</v>
      </c>
      <c r="M126" s="20">
        <f t="shared" si="37"/>
        <v>2.0600297212352001</v>
      </c>
      <c r="N126" s="20">
        <f t="shared" si="38"/>
        <v>707.62020924429123</v>
      </c>
      <c r="O126" s="20">
        <f t="shared" si="39"/>
        <v>4.983551524000001</v>
      </c>
      <c r="P126" s="20">
        <f t="shared" si="40"/>
        <v>6.4028669980352007</v>
      </c>
      <c r="Q126" s="20">
        <f t="shared" si="41"/>
        <v>2199.3848138250914</v>
      </c>
      <c r="R126" s="44">
        <f>Q126/SUBTOTAL(109, Q20:Q173)</f>
        <v>1.2496904222237934E-2</v>
      </c>
    </row>
    <row r="127" spans="1:18" ht="38.25" x14ac:dyDescent="0.2">
      <c r="A127" s="2" t="s">
        <v>351</v>
      </c>
      <c r="B127" s="4" t="s">
        <v>45</v>
      </c>
      <c r="C127" s="50" t="s">
        <v>46</v>
      </c>
      <c r="D127" s="50" t="s">
        <v>352</v>
      </c>
      <c r="E127" s="13" t="s">
        <v>353</v>
      </c>
      <c r="F127" s="17" t="s">
        <v>66</v>
      </c>
      <c r="G127" s="17">
        <v>150.04</v>
      </c>
      <c r="H127" s="21">
        <f>IF(
                        C127="INSUMO",
                                        IFERROR(
                                            IF(
                                                INDEX(
                                                    Insumos!C:C,
                                                    MATCH(
                                                        D127&amp;B127,
                                                        Insumos!I:I,
                                                        0)
                                                )="Material",
                                                INDEX(
                                                    Insumos!F:F,
                                                    MATCH(
                                                        D127&amp;B127,
                                                        Insumos!I:I,
                                                        0)
                                                ),
                                                0
                                            ),
                                            "Não encontrado"),
                                        IFERROR(
                                            INDEX(
                                                Composições!I:I,
                                                MATCH(
                                                    D127&amp;B127,
                                                    Composições!AG:AG,
                                                    0)
                                            ),
                                            "Não encontrado")
                                    )</f>
        <v>3.3801660000000004</v>
      </c>
      <c r="I127" s="21">
        <f>IF(
                        C127="INSUMO",
                                        IFERROR(
                                            IF(
                                                INDEX(
                                                    Insumos!C:C,
                                                    MATCH(
                                                        D127&amp;B127,
                                                        Insumos!I:I,
                                                        0)
                                                )&lt;&gt;"Material",
                                                INDEX(
                                                    Insumos!F:F,
                                                    MATCH(
                                                        D127&amp;B127,
                                                        Insumos!I:I,
                                                        0)
                                                ),
                                                0
                                            ),
                                            "Não encontrado"),
                                        IFERROR(
                                            INDEX(
                                                Composições!K:K,
                                                MATCH(
                                                    D127&amp;B127,
                                                    Composições!AG:AG,
                                                    0)
                                            ),
                                            "Não encontrado")
                                    )</f>
        <v>1.6033855240000001</v>
      </c>
      <c r="J127" s="45">
        <v>0.2848</v>
      </c>
      <c r="K127" s="21">
        <f t="shared" si="35"/>
        <v>4.3428372768000001</v>
      </c>
      <c r="L127" s="21">
        <f t="shared" si="36"/>
        <v>651.59930501107203</v>
      </c>
      <c r="M127" s="21">
        <f t="shared" si="37"/>
        <v>2.0600297212352001</v>
      </c>
      <c r="N127" s="21">
        <f t="shared" si="38"/>
        <v>309.0868593741294</v>
      </c>
      <c r="O127" s="21">
        <f t="shared" si="39"/>
        <v>4.983551524000001</v>
      </c>
      <c r="P127" s="21">
        <f t="shared" si="40"/>
        <v>6.4028669980352007</v>
      </c>
      <c r="Q127" s="21">
        <f t="shared" si="41"/>
        <v>960.68616438520144</v>
      </c>
      <c r="R127" s="45">
        <f>Q127/SUBTOTAL(109, Q20:Q173)</f>
        <v>5.4586186594019785E-3</v>
      </c>
    </row>
    <row r="128" spans="1:18" ht="38.25" x14ac:dyDescent="0.2">
      <c r="A128" s="1" t="s">
        <v>354</v>
      </c>
      <c r="B128" s="3" t="s">
        <v>45</v>
      </c>
      <c r="C128" s="49" t="s">
        <v>46</v>
      </c>
      <c r="D128" s="49" t="s">
        <v>355</v>
      </c>
      <c r="E128" s="12" t="s">
        <v>356</v>
      </c>
      <c r="F128" s="16" t="s">
        <v>66</v>
      </c>
      <c r="G128" s="16">
        <v>11.7</v>
      </c>
      <c r="H128" s="20">
        <f>IF(
                        C128="INSUMO",
                                        IFERROR(
                                            IF(
                                                INDEX(
                                                    Insumos!C:C,
                                                    MATCH(
                                                        D128&amp;B128,
                                                        Insumos!I:I,
                                                        0)
                                                )="Material",
                                                INDEX(
                                                    Insumos!F:F,
                                                    MATCH(
                                                        D128&amp;B128,
                                                        Insumos!I:I,
                                                        0)
                                                ),
                                                0
                                            ),
                                            "Não encontrado"),
                                        IFERROR(
                                            INDEX(
                                                Composições!I:I,
                                                MATCH(
                                                    D128&amp;B128,
                                                    Composições!AG:AG,
                                                    0)
                                            ),
                                            "Não encontrado")
                                    )</f>
        <v>3.3801660000000004</v>
      </c>
      <c r="I128" s="20">
        <f>IF(
                        C128="INSUMO",
                                        IFERROR(
                                            IF(
                                                INDEX(
                                                    Insumos!C:C,
                                                    MATCH(
                                                        D128&amp;B128,
                                                        Insumos!I:I,
                                                        0)
                                                )&lt;&gt;"Material",
                                                INDEX(
                                                    Insumos!F:F,
                                                    MATCH(
                                                        D128&amp;B128,
                                                        Insumos!I:I,
                                                        0)
                                                ),
                                                0
                                            ),
                                            "Não encontrado"),
                                        IFERROR(
                                            INDEX(
                                                Composições!K:K,
                                                MATCH(
                                                    D128&amp;B128,
                                                    Composições!AG:AG,
                                                    0)
                                            ),
                                            "Não encontrado")
                                    )</f>
        <v>1.6033855240000001</v>
      </c>
      <c r="J128" s="44">
        <v>0.2848</v>
      </c>
      <c r="K128" s="20">
        <f t="shared" si="35"/>
        <v>4.3428372768000001</v>
      </c>
      <c r="L128" s="20">
        <f t="shared" si="36"/>
        <v>50.81119613856</v>
      </c>
      <c r="M128" s="20">
        <f t="shared" si="37"/>
        <v>2.0600297212352001</v>
      </c>
      <c r="N128" s="20">
        <f t="shared" si="38"/>
        <v>24.10234773845184</v>
      </c>
      <c r="O128" s="20">
        <f t="shared" si="39"/>
        <v>4.983551524000001</v>
      </c>
      <c r="P128" s="20">
        <f t="shared" si="40"/>
        <v>6.4028669980352007</v>
      </c>
      <c r="Q128" s="20">
        <f t="shared" si="41"/>
        <v>74.913543877011847</v>
      </c>
      <c r="R128" s="44">
        <f>Q128/SUBTOTAL(109, Q20:Q173)</f>
        <v>4.2565874643430519E-4</v>
      </c>
    </row>
    <row r="129" spans="1:18" ht="38.25" x14ac:dyDescent="0.2">
      <c r="A129" s="2" t="s">
        <v>357</v>
      </c>
      <c r="B129" s="4" t="s">
        <v>45</v>
      </c>
      <c r="C129" s="50" t="s">
        <v>46</v>
      </c>
      <c r="D129" s="50" t="s">
        <v>355</v>
      </c>
      <c r="E129" s="13" t="s">
        <v>356</v>
      </c>
      <c r="F129" s="17" t="s">
        <v>66</v>
      </c>
      <c r="G129" s="17">
        <v>78.95</v>
      </c>
      <c r="H129" s="21">
        <f>IF(
                        C129="INSUMO",
                                        IFERROR(
                                            IF(
                                                INDEX(
                                                    Insumos!C:C,
                                                    MATCH(
                                                        D129&amp;B129,
                                                        Insumos!I:I,
                                                        0)
                                                )="Material",
                                                INDEX(
                                                    Insumos!F:F,
                                                    MATCH(
                                                        D129&amp;B129,
                                                        Insumos!I:I,
                                                        0)
                                                ),
                                                0
                                            ),
                                            "Não encontrado"),
                                        IFERROR(
                                            INDEX(
                                                Composições!I:I,
                                                MATCH(
                                                    D129&amp;B129,
                                                    Composições!AG:AG,
                                                    0)
                                            ),
                                            "Não encontrado")
                                    )</f>
        <v>3.3801660000000004</v>
      </c>
      <c r="I129" s="21">
        <f>IF(
                        C129="INSUMO",
                                        IFERROR(
                                            IF(
                                                INDEX(
                                                    Insumos!C:C,
                                                    MATCH(
                                                        D129&amp;B129,
                                                        Insumos!I:I,
                                                        0)
                                                )&lt;&gt;"Material",
                                                INDEX(
                                                    Insumos!F:F,
                                                    MATCH(
                                                        D129&amp;B129,
                                                        Insumos!I:I,
                                                        0)
                                                ),
                                                0
                                            ),
                                            "Não encontrado"),
                                        IFERROR(
                                            INDEX(
                                                Composições!K:K,
                                                MATCH(
                                                    D129&amp;B129,
                                                    Composições!AG:AG,
                                                    0)
                                            ),
                                            "Não encontrado")
                                    )</f>
        <v>1.6033855240000001</v>
      </c>
      <c r="J129" s="45">
        <v>0.2848</v>
      </c>
      <c r="K129" s="21">
        <f t="shared" si="35"/>
        <v>4.3428372768000001</v>
      </c>
      <c r="L129" s="21">
        <f t="shared" si="36"/>
        <v>342.86700300336003</v>
      </c>
      <c r="M129" s="21">
        <f t="shared" si="37"/>
        <v>2.0600297212352001</v>
      </c>
      <c r="N129" s="21">
        <f t="shared" si="38"/>
        <v>162.63934649151906</v>
      </c>
      <c r="O129" s="21">
        <f t="shared" si="39"/>
        <v>4.983551524000001</v>
      </c>
      <c r="P129" s="21">
        <f t="shared" si="40"/>
        <v>6.4028669980352007</v>
      </c>
      <c r="Q129" s="21">
        <f t="shared" si="41"/>
        <v>505.50634949487909</v>
      </c>
      <c r="R129" s="45">
        <f>Q129/SUBTOTAL(109, Q20:Q173)</f>
        <v>2.8722870111955894E-3</v>
      </c>
    </row>
    <row r="130" spans="1:18" ht="38.25" x14ac:dyDescent="0.2">
      <c r="A130" s="1" t="s">
        <v>358</v>
      </c>
      <c r="B130" s="3" t="s">
        <v>45</v>
      </c>
      <c r="C130" s="49" t="s">
        <v>46</v>
      </c>
      <c r="D130" s="49" t="s">
        <v>359</v>
      </c>
      <c r="E130" s="12" t="s">
        <v>360</v>
      </c>
      <c r="F130" s="16" t="s">
        <v>66</v>
      </c>
      <c r="G130" s="16">
        <v>41.4</v>
      </c>
      <c r="H130" s="20">
        <f>IF(
                        C130="INSUMO",
                                        IFERROR(
                                            IF(
                                                INDEX(
                                                    Insumos!C:C,
                                                    MATCH(
                                                        D130&amp;B130,
                                                        Insumos!I:I,
                                                        0)
                                                )="Material",
                                                INDEX(
                                                    Insumos!F:F,
                                                    MATCH(
                                                        D130&amp;B130,
                                                        Insumos!I:I,
                                                        0)
                                                ),
                                                0
                                            ),
                                            "Não encontrado"),
                                        IFERROR(
                                            INDEX(
                                                Composições!I:I,
                                                MATCH(
                                                    D130&amp;B130,
                                                    Composições!AG:AG,
                                                    0)
                                            ),
                                            "Não encontrado")
                                    )</f>
        <v>3.3801660000000004</v>
      </c>
      <c r="I130" s="20">
        <f>IF(
                        C130="INSUMO",
                                        IFERROR(
                                            IF(
                                                INDEX(
                                                    Insumos!C:C,
                                                    MATCH(
                                                        D130&amp;B130,
                                                        Insumos!I:I,
                                                        0)
                                                )&lt;&gt;"Material",
                                                INDEX(
                                                    Insumos!F:F,
                                                    MATCH(
                                                        D130&amp;B130,
                                                        Insumos!I:I,
                                                        0)
                                                ),
                                                0
                                            ),
                                            "Não encontrado"),
                                        IFERROR(
                                            INDEX(
                                                Composições!K:K,
                                                MATCH(
                                                    D130&amp;B130,
                                                    Composições!AG:AG,
                                                    0)
                                            ),
                                            "Não encontrado")
                                    )</f>
        <v>1.6033855240000001</v>
      </c>
      <c r="J130" s="44">
        <v>0.2848</v>
      </c>
      <c r="K130" s="20">
        <f t="shared" si="35"/>
        <v>4.3428372768000001</v>
      </c>
      <c r="L130" s="20">
        <f t="shared" si="36"/>
        <v>179.79346325952</v>
      </c>
      <c r="M130" s="20">
        <f t="shared" si="37"/>
        <v>2.0600297212352001</v>
      </c>
      <c r="N130" s="20">
        <f t="shared" si="38"/>
        <v>85.285230459137281</v>
      </c>
      <c r="O130" s="20">
        <f t="shared" si="39"/>
        <v>4.983551524000001</v>
      </c>
      <c r="P130" s="20">
        <f t="shared" si="40"/>
        <v>6.4028669980352007</v>
      </c>
      <c r="Q130" s="20">
        <f t="shared" si="41"/>
        <v>265.07869371865729</v>
      </c>
      <c r="R130" s="44">
        <f>Q130/SUBTOTAL(109, Q20:Q173)</f>
        <v>1.5061771027675413E-3</v>
      </c>
    </row>
    <row r="131" spans="1:18" ht="38.25" x14ac:dyDescent="0.2">
      <c r="A131" s="2" t="s">
        <v>361</v>
      </c>
      <c r="B131" s="4" t="s">
        <v>45</v>
      </c>
      <c r="C131" s="50" t="s">
        <v>46</v>
      </c>
      <c r="D131" s="50" t="s">
        <v>359</v>
      </c>
      <c r="E131" s="13" t="s">
        <v>360</v>
      </c>
      <c r="F131" s="17" t="s">
        <v>66</v>
      </c>
      <c r="G131" s="17">
        <v>131.21</v>
      </c>
      <c r="H131" s="21">
        <f>IF(
                        C131="INSUMO",
                                        IFERROR(
                                            IF(
                                                INDEX(
                                                    Insumos!C:C,
                                                    MATCH(
                                                        D131&amp;B131,
                                                        Insumos!I:I,
                                                        0)
                                                )="Material",
                                                INDEX(
                                                    Insumos!F:F,
                                                    MATCH(
                                                        D131&amp;B131,
                                                        Insumos!I:I,
                                                        0)
                                                ),
                                                0
                                            ),
                                            "Não encontrado"),
                                        IFERROR(
                                            INDEX(
                                                Composições!I:I,
                                                MATCH(
                                                    D131&amp;B131,
                                                    Composições!AG:AG,
                                                    0)
                                            ),
                                            "Não encontrado")
                                    )</f>
        <v>3.3801660000000004</v>
      </c>
      <c r="I131" s="21">
        <f>IF(
                        C131="INSUMO",
                                        IFERROR(
                                            IF(
                                                INDEX(
                                                    Insumos!C:C,
                                                    MATCH(
                                                        D131&amp;B131,
                                                        Insumos!I:I,
                                                        0)
                                                )&lt;&gt;"Material",
                                                INDEX(
                                                    Insumos!F:F,
                                                    MATCH(
                                                        D131&amp;B131,
                                                        Insumos!I:I,
                                                        0)
                                                ),
                                                0
                                            ),
                                            "Não encontrado"),
                                        IFERROR(
                                            INDEX(
                                                Composições!K:K,
                                                MATCH(
                                                    D131&amp;B131,
                                                    Composições!AG:AG,
                                                    0)
                                            ),
                                            "Não encontrado")
                                    )</f>
        <v>1.6033855240000001</v>
      </c>
      <c r="J131" s="45">
        <v>0.2848</v>
      </c>
      <c r="K131" s="21">
        <f t="shared" si="35"/>
        <v>4.3428372768000001</v>
      </c>
      <c r="L131" s="21">
        <f t="shared" si="36"/>
        <v>569.82367908892809</v>
      </c>
      <c r="M131" s="21">
        <f t="shared" si="37"/>
        <v>2.0600297212352001</v>
      </c>
      <c r="N131" s="21">
        <f t="shared" si="38"/>
        <v>270.29649972327064</v>
      </c>
      <c r="O131" s="21">
        <f t="shared" si="39"/>
        <v>4.983551524000001</v>
      </c>
      <c r="P131" s="21">
        <f t="shared" si="40"/>
        <v>6.4028669980352007</v>
      </c>
      <c r="Q131" s="21">
        <f t="shared" si="41"/>
        <v>840.12017881219867</v>
      </c>
      <c r="R131" s="45">
        <f>Q131/SUBTOTAL(109, Q20:Q173)</f>
        <v>4.7735627452688192E-3</v>
      </c>
    </row>
    <row r="132" spans="1:18" ht="38.25" x14ac:dyDescent="0.2">
      <c r="A132" s="1" t="s">
        <v>362</v>
      </c>
      <c r="B132" s="3" t="s">
        <v>45</v>
      </c>
      <c r="C132" s="49" t="s">
        <v>46</v>
      </c>
      <c r="D132" s="49" t="s">
        <v>363</v>
      </c>
      <c r="E132" s="12" t="s">
        <v>364</v>
      </c>
      <c r="F132" s="16" t="s">
        <v>66</v>
      </c>
      <c r="G132" s="16">
        <v>102.71</v>
      </c>
      <c r="H132" s="20">
        <f>IF(
                        C132="INSUMO",
                                        IFERROR(
                                            IF(
                                                INDEX(
                                                    Insumos!C:C,
                                                    MATCH(
                                                        D132&amp;B132,
                                                        Insumos!I:I,
                                                        0)
                                                )="Material",
                                                INDEX(
                                                    Insumos!F:F,
                                                    MATCH(
                                                        D132&amp;B132,
                                                        Insumos!I:I,
                                                        0)
                                                ),
                                                0
                                            ),
                                            "Não encontrado"),
                                        IFERROR(
                                            INDEX(
                                                Composições!I:I,
                                                MATCH(
                                                    D132&amp;B132,
                                                    Composições!AG:AG,
                                                    0)
                                            ),
                                            "Não encontrado")
                                    )</f>
        <v>3.3801660000000004</v>
      </c>
      <c r="I132" s="20">
        <f>IF(
                        C132="INSUMO",
                                        IFERROR(
                                            IF(
                                                INDEX(
                                                    Insumos!C:C,
                                                    MATCH(
                                                        D132&amp;B132,
                                                        Insumos!I:I,
                                                        0)
                                                )&lt;&gt;"Material",
                                                INDEX(
                                                    Insumos!F:F,
                                                    MATCH(
                                                        D132&amp;B132,
                                                        Insumos!I:I,
                                                        0)
                                                ),
                                                0
                                            ),
                                            "Não encontrado"),
                                        IFERROR(
                                            INDEX(
                                                Composições!K:K,
                                                MATCH(
                                                    D132&amp;B132,
                                                    Composições!AG:AG,
                                                    0)
                                            ),
                                            "Não encontrado")
                                    )</f>
        <v>1.6033855240000001</v>
      </c>
      <c r="J132" s="44">
        <v>0.2848</v>
      </c>
      <c r="K132" s="20">
        <f t="shared" si="35"/>
        <v>4.3428372768000001</v>
      </c>
      <c r="L132" s="20">
        <f t="shared" si="36"/>
        <v>446.05281670012801</v>
      </c>
      <c r="M132" s="20">
        <f t="shared" si="37"/>
        <v>2.0600297212352001</v>
      </c>
      <c r="N132" s="20">
        <f t="shared" si="38"/>
        <v>211.58565266806738</v>
      </c>
      <c r="O132" s="20">
        <f t="shared" si="39"/>
        <v>4.983551524000001</v>
      </c>
      <c r="P132" s="20">
        <f t="shared" si="40"/>
        <v>6.4028669980352007</v>
      </c>
      <c r="Q132" s="20">
        <f t="shared" si="41"/>
        <v>657.63846936819539</v>
      </c>
      <c r="R132" s="44">
        <f>Q132/SUBTOTAL(109, Q20:Q173)</f>
        <v>3.7367016962621779E-3</v>
      </c>
    </row>
    <row r="133" spans="1:18" x14ac:dyDescent="0.2">
      <c r="A133" s="8" t="s">
        <v>365</v>
      </c>
      <c r="B133" s="9" t="s">
        <v>89</v>
      </c>
      <c r="C133" s="9" t="s">
        <v>89</v>
      </c>
      <c r="D133" s="9" t="s">
        <v>89</v>
      </c>
      <c r="E133" s="9" t="s">
        <v>366</v>
      </c>
      <c r="F133" s="14" t="s">
        <v>89</v>
      </c>
      <c r="G133" s="14"/>
      <c r="H133" s="18"/>
      <c r="I133" s="18"/>
      <c r="J133" s="41" t="s">
        <v>43</v>
      </c>
      <c r="K133" s="18"/>
      <c r="L133" s="18">
        <f>SUBTOTAL(109,L134:L141)</f>
        <v>4960.6457711799994</v>
      </c>
      <c r="M133" s="18"/>
      <c r="N133" s="18">
        <f>SUBTOTAL(109,N134:N141)</f>
        <v>1213.0513903249312</v>
      </c>
      <c r="O133" s="18"/>
      <c r="P133" s="18"/>
      <c r="Q133" s="18">
        <f>SUBTOTAL(109,Q134:Q141)</f>
        <v>6173.6971615049306</v>
      </c>
      <c r="R133" s="41">
        <f>Q133/SUBTOTAL(109, Q20:Q173)</f>
        <v>3.5078946457872982E-2</v>
      </c>
    </row>
    <row r="134" spans="1:18" x14ac:dyDescent="0.2">
      <c r="A134" s="1" t="s">
        <v>367</v>
      </c>
      <c r="B134" s="3" t="s">
        <v>45</v>
      </c>
      <c r="C134" s="49" t="s">
        <v>46</v>
      </c>
      <c r="D134" s="49" t="s">
        <v>368</v>
      </c>
      <c r="E134" s="12" t="s">
        <v>369</v>
      </c>
      <c r="F134" s="16" t="s">
        <v>56</v>
      </c>
      <c r="G134" s="16">
        <v>34</v>
      </c>
      <c r="H134" s="20">
        <f>IF(
                        C134="INSUMO",
                                        IFERROR(
                                            IF(
                                                INDEX(
                                                    Insumos!C:C,
                                                    MATCH(
                                                        D134&amp;B134,
                                                        Insumos!I:I,
                                                        0)
                                                )="Material",
                                                INDEX(
                                                    Insumos!F:F,
                                                    MATCH(
                                                        D134&amp;B134,
                                                        Insumos!I:I,
                                                        0)
                                                ),
                                                0
                                            ),
                                            "Não encontrado"),
                                        IFERROR(
                                            INDEX(
                                                Composições!I:I,
                                                MATCH(
                                                    D134&amp;B134,
                                                    Composições!AG:AG,
                                                    0)
                                            ),
                                            "Não encontrado")
                                    )</f>
        <v>1.06375</v>
      </c>
      <c r="I134" s="20">
        <f>IF(
                        C134="INSUMO",
                                        IFERROR(
                                            IF(
                                                INDEX(
                                                    Insumos!C:C,
                                                    MATCH(
                                                        D134&amp;B134,
                                                        Insumos!I:I,
                                                        0)
                                                )&lt;&gt;"Material",
                                                INDEX(
                                                    Insumos!F:F,
                                                    MATCH(
                                                        D134&amp;B134,
                                                        Insumos!I:I,
                                                        0)
                                                ),
                                                0
                                            ),
                                            "Não encontrado"),
                                        IFERROR(
                                            INDEX(
                                                Composições!K:K,
                                                MATCH(
                                                    D134&amp;B134,
                                                    Composições!AG:AG,
                                                    0)
                                            ),
                                            "Não encontrado")
                                    )</f>
        <v>0.52809961199999989</v>
      </c>
      <c r="J134" s="44">
        <v>0.2848</v>
      </c>
      <c r="K134" s="20">
        <f t="shared" ref="K134:K141" si="42">H134*(1+J134)</f>
        <v>1.366706</v>
      </c>
      <c r="L134" s="20">
        <f t="shared" ref="L134:L141" si="43">G134*K134</f>
        <v>46.468004000000001</v>
      </c>
      <c r="M134" s="20">
        <f t="shared" ref="M134:M141" si="44">I134*(1+J134)</f>
        <v>0.67850238149759978</v>
      </c>
      <c r="N134" s="20">
        <f t="shared" ref="N134:N141" si="45">G134*M134</f>
        <v>23.069080970918392</v>
      </c>
      <c r="O134" s="20">
        <f t="shared" ref="O134:O141" si="46">H134 + I134</f>
        <v>1.5918496119999999</v>
      </c>
      <c r="P134" s="20">
        <f t="shared" ref="P134:P141" si="47">O134*(1+J134)</f>
        <v>2.0452083814975999</v>
      </c>
      <c r="Q134" s="20">
        <f t="shared" ref="Q134:Q141" si="48">G134*P134</f>
        <v>69.5370849709184</v>
      </c>
      <c r="R134" s="44">
        <f>Q134/SUBTOTAL(109, Q20:Q173)</f>
        <v>3.9510970763859072E-4</v>
      </c>
    </row>
    <row r="135" spans="1:18" ht="25.5" x14ac:dyDescent="0.2">
      <c r="A135" s="2" t="s">
        <v>370</v>
      </c>
      <c r="B135" s="4" t="s">
        <v>98</v>
      </c>
      <c r="C135" s="50" t="s">
        <v>58</v>
      </c>
      <c r="D135" s="50" t="s">
        <v>371</v>
      </c>
      <c r="E135" s="13" t="s">
        <v>372</v>
      </c>
      <c r="F135" s="17" t="s">
        <v>66</v>
      </c>
      <c r="G135" s="17">
        <v>51</v>
      </c>
      <c r="H135" s="21">
        <f>IF(
                        C135="INSUMO",
                                        IFERROR(
                                            IF(
                                                INDEX(
                                                    Insumos!C:C,
                                                    MATCH(
                                                        D135&amp;B135,
                                                        Insumos!I:I,
                                                        0)
                                                )="Material",
                                                INDEX(
                                                    Insumos!F:F,
                                                    MATCH(
                                                        D135&amp;B135,
                                                        Insumos!I:I,
                                                        0)
                                                ),
                                                0
                                            ),
                                            "Não encontrado"),
                                        IFERROR(
                                            INDEX(
                                                Composições!I:I,
                                                MATCH(
                                                    D135&amp;B135,
                                                    Composições!AG:AG,
                                                    0)
                                            ),
                                            "Não encontrado")
                                    )</f>
        <v>8.5399999999999991</v>
      </c>
      <c r="I135" s="21">
        <f>IF(
                        C135="INSUMO",
                                        IFERROR(
                                            IF(
                                                INDEX(
                                                    Insumos!C:C,
                                                    MATCH(
                                                        D135&amp;B135,
                                                        Insumos!I:I,
                                                        0)
                                                )&lt;&gt;"Material",
                                                INDEX(
                                                    Insumos!F:F,
                                                    MATCH(
                                                        D135&amp;B135,
                                                        Insumos!I:I,
                                                        0)
                                                ),
                                                0
                                            ),
                                            "Não encontrado"),
                                        IFERROR(
                                            INDEX(
                                                Composições!K:K,
                                                MATCH(
                                                    D135&amp;B135,
                                                    Composições!AG:AG,
                                                    0)
                                            ),
                                            "Não encontrado")
                                    )</f>
        <v>0</v>
      </c>
      <c r="J135" s="45">
        <v>0.2848</v>
      </c>
      <c r="K135" s="21">
        <f t="shared" si="42"/>
        <v>10.972191999999998</v>
      </c>
      <c r="L135" s="21">
        <f t="shared" si="43"/>
        <v>559.58179199999995</v>
      </c>
      <c r="M135" s="21">
        <f t="shared" si="44"/>
        <v>0</v>
      </c>
      <c r="N135" s="21">
        <f t="shared" si="45"/>
        <v>0</v>
      </c>
      <c r="O135" s="21">
        <f t="shared" si="46"/>
        <v>8.5399999999999991</v>
      </c>
      <c r="P135" s="21">
        <f t="shared" si="47"/>
        <v>10.972191999999998</v>
      </c>
      <c r="Q135" s="21">
        <f t="shared" si="48"/>
        <v>559.58179199999995</v>
      </c>
      <c r="R135" s="45">
        <f>Q135/SUBTOTAL(109, Q20:Q173)</f>
        <v>3.1795436683816252E-3</v>
      </c>
    </row>
    <row r="136" spans="1:18" ht="25.5" x14ac:dyDescent="0.2">
      <c r="A136" s="1" t="s">
        <v>373</v>
      </c>
      <c r="B136" s="3" t="s">
        <v>98</v>
      </c>
      <c r="C136" s="49" t="s">
        <v>58</v>
      </c>
      <c r="D136" s="49" t="s">
        <v>371</v>
      </c>
      <c r="E136" s="12" t="s">
        <v>372</v>
      </c>
      <c r="F136" s="16" t="s">
        <v>66</v>
      </c>
      <c r="G136" s="16">
        <v>224.11</v>
      </c>
      <c r="H136" s="20">
        <f>IF(
                        C136="INSUMO",
                                        IFERROR(
                                            IF(
                                                INDEX(
                                                    Insumos!C:C,
                                                    MATCH(
                                                        D136&amp;B136,
                                                        Insumos!I:I,
                                                        0)
                                                )="Material",
                                                INDEX(
                                                    Insumos!F:F,
                                                    MATCH(
                                                        D136&amp;B136,
                                                        Insumos!I:I,
                                                        0)
                                                ),
                                                0
                                            ),
                                            "Não encontrado"),
                                        IFERROR(
                                            INDEX(
                                                Composições!I:I,
                                                MATCH(
                                                    D136&amp;B136,
                                                    Composições!AG:AG,
                                                    0)
                                            ),
                                            "Não encontrado")
                                    )</f>
        <v>8.5399999999999991</v>
      </c>
      <c r="I136" s="20">
        <f>IF(
                        C136="INSUMO",
                                        IFERROR(
                                            IF(
                                                INDEX(
                                                    Insumos!C:C,
                                                    MATCH(
                                                        D136&amp;B136,
                                                        Insumos!I:I,
                                                        0)
                                                )&lt;&gt;"Material",
                                                INDEX(
                                                    Insumos!F:F,
                                                    MATCH(
                                                        D136&amp;B136,
                                                        Insumos!I:I,
                                                        0)
                                                ),
                                                0
                                            ),
                                            "Não encontrado"),
                                        IFERROR(
                                            INDEX(
                                                Composições!K:K,
                                                MATCH(
                                                    D136&amp;B136,
                                                    Composições!AG:AG,
                                                    0)
                                            ),
                                            "Não encontrado")
                                    )</f>
        <v>0</v>
      </c>
      <c r="J136" s="44">
        <v>0.2848</v>
      </c>
      <c r="K136" s="20">
        <f t="shared" si="42"/>
        <v>10.972191999999998</v>
      </c>
      <c r="L136" s="20">
        <f t="shared" si="43"/>
        <v>2458.9779491199997</v>
      </c>
      <c r="M136" s="20">
        <f t="shared" si="44"/>
        <v>0</v>
      </c>
      <c r="N136" s="20">
        <f t="shared" si="45"/>
        <v>0</v>
      </c>
      <c r="O136" s="20">
        <f t="shared" si="46"/>
        <v>8.5399999999999991</v>
      </c>
      <c r="P136" s="20">
        <f t="shared" si="47"/>
        <v>10.972191999999998</v>
      </c>
      <c r="Q136" s="20">
        <f t="shared" si="48"/>
        <v>2458.9779491199997</v>
      </c>
      <c r="R136" s="44">
        <f>Q136/SUBTOTAL(109, Q20:Q173)</f>
        <v>1.3971912382764825E-2</v>
      </c>
    </row>
    <row r="137" spans="1:18" ht="25.5" x14ac:dyDescent="0.2">
      <c r="A137" s="2" t="s">
        <v>374</v>
      </c>
      <c r="B137" s="4" t="s">
        <v>45</v>
      </c>
      <c r="C137" s="50" t="s">
        <v>46</v>
      </c>
      <c r="D137" s="50" t="s">
        <v>375</v>
      </c>
      <c r="E137" s="13" t="s">
        <v>376</v>
      </c>
      <c r="F137" s="17" t="s">
        <v>56</v>
      </c>
      <c r="G137" s="17">
        <v>4</v>
      </c>
      <c r="H137" s="21">
        <f>IF(
                        C137="INSUMO",
                                        IFERROR(
                                            IF(
                                                INDEX(
                                                    Insumos!C:C,
                                                    MATCH(
                                                        D137&amp;B137,
                                                        Insumos!I:I,
                                                        0)
                                                )="Material",
                                                INDEX(
                                                    Insumos!F:F,
                                                    MATCH(
                                                        D137&amp;B137,
                                                        Insumos!I:I,
                                                        0)
                                                ),
                                                0
                                            ),
                                            "Não encontrado"),
                                        IFERROR(
                                            INDEX(
                                                Composições!I:I,
                                                MATCH(
                                                    D137&amp;B137,
                                                    Composições!AG:AG,
                                                    0)
                                            ),
                                            "Não encontrado")
                                    )</f>
        <v>23.502700000000001</v>
      </c>
      <c r="I137" s="21">
        <f>IF(
                        C137="INSUMO",
                                        IFERROR(
                                            IF(
                                                INDEX(
                                                    Insumos!C:C,
                                                    MATCH(
                                                        D137&amp;B137,
                                                        Insumos!I:I,
                                                        0)
                                                )&lt;&gt;"Material",
                                                INDEX(
                                                    Insumos!F:F,
                                                    MATCH(
                                                        D137&amp;B137,
                                                        Insumos!I:I,
                                                        0)
                                                ),
                                                0
                                            ),
                                            "Não encontrado"),
                                        IFERROR(
                                            INDEX(
                                                Composições!K:K,
                                                MATCH(
                                                    D137&amp;B137,
                                                    Composições!AG:AG,
                                                    0)
                                            ),
                                            "Não encontrado")
                                    )</f>
        <v>11.400623967199998</v>
      </c>
      <c r="J137" s="45">
        <v>0.2848</v>
      </c>
      <c r="K137" s="21">
        <f t="shared" si="42"/>
        <v>30.196268960000001</v>
      </c>
      <c r="L137" s="21">
        <f t="shared" si="43"/>
        <v>120.78507584</v>
      </c>
      <c r="M137" s="21">
        <f t="shared" si="44"/>
        <v>14.647521673058556</v>
      </c>
      <c r="N137" s="21">
        <f t="shared" si="45"/>
        <v>58.590086692234223</v>
      </c>
      <c r="O137" s="21">
        <f t="shared" si="46"/>
        <v>34.903323967199995</v>
      </c>
      <c r="P137" s="21">
        <f t="shared" si="47"/>
        <v>44.843790633058553</v>
      </c>
      <c r="Q137" s="21">
        <f t="shared" si="48"/>
        <v>179.37516253223421</v>
      </c>
      <c r="R137" s="45">
        <f>Q137/SUBTOTAL(109, Q20:Q173)</f>
        <v>1.019209649863465E-3</v>
      </c>
    </row>
    <row r="138" spans="1:18" ht="25.5" x14ac:dyDescent="0.2">
      <c r="A138" s="1" t="s">
        <v>377</v>
      </c>
      <c r="B138" s="3" t="s">
        <v>45</v>
      </c>
      <c r="C138" s="49" t="s">
        <v>46</v>
      </c>
      <c r="D138" s="49" t="s">
        <v>378</v>
      </c>
      <c r="E138" s="12" t="s">
        <v>379</v>
      </c>
      <c r="F138" s="16" t="s">
        <v>56</v>
      </c>
      <c r="G138" s="16">
        <v>9</v>
      </c>
      <c r="H138" s="20">
        <f>IF(
                        C138="INSUMO",
                                        IFERROR(
                                            IF(
                                                INDEX(
                                                    Insumos!C:C,
                                                    MATCH(
                                                        D138&amp;B138,
                                                        Insumos!I:I,
                                                        0)
                                                )="Material",
                                                INDEX(
                                                    Insumos!F:F,
                                                    MATCH(
                                                        D138&amp;B138,
                                                        Insumos!I:I,
                                                        0)
                                                ),
                                                0
                                            ),
                                            "Não encontrado"),
                                        IFERROR(
                                            INDEX(
                                                Composições!I:I,
                                                MATCH(
                                                    D138&amp;B138,
                                                    Composições!AG:AG,
                                                    0)
                                            ),
                                            "Não encontrado")
                                    )</f>
        <v>41.422699999999999</v>
      </c>
      <c r="I138" s="20">
        <f>IF(
                        C138="INSUMO",
                                        IFERROR(
                                            IF(
                                                INDEX(
                                                    Insumos!C:C,
                                                    MATCH(
                                                        D138&amp;B138,
                                                        Insumos!I:I,
                                                        0)
                                                )&lt;&gt;"Material",
                                                INDEX(
                                                    Insumos!F:F,
                                                    MATCH(
                                                        D138&amp;B138,
                                                        Insumos!I:I,
                                                        0)
                                                ),
                                                0
                                            ),
                                            "Não encontrado"),
                                        IFERROR(
                                            INDEX(
                                                Composições!K:K,
                                                MATCH(
                                                    D138&amp;B138,
                                                    Composições!AG:AG,
                                                    0)
                                            ),
                                            "Não encontrado")
                                    )</f>
        <v>11.400623967199998</v>
      </c>
      <c r="J138" s="44">
        <v>0.2848</v>
      </c>
      <c r="K138" s="20">
        <f t="shared" si="42"/>
        <v>53.219884959999995</v>
      </c>
      <c r="L138" s="20">
        <f t="shared" si="43"/>
        <v>478.97896463999996</v>
      </c>
      <c r="M138" s="20">
        <f t="shared" si="44"/>
        <v>14.647521673058556</v>
      </c>
      <c r="N138" s="20">
        <f t="shared" si="45"/>
        <v>131.827695057527</v>
      </c>
      <c r="O138" s="20">
        <f t="shared" si="46"/>
        <v>52.823323967199997</v>
      </c>
      <c r="P138" s="20">
        <f t="shared" si="47"/>
        <v>67.86740663305855</v>
      </c>
      <c r="Q138" s="20">
        <f t="shared" si="48"/>
        <v>610.80665969752692</v>
      </c>
      <c r="R138" s="44">
        <f>Q138/SUBTOTAL(109, Q20:Q173)</f>
        <v>3.470603359886667E-3</v>
      </c>
    </row>
    <row r="139" spans="1:18" x14ac:dyDescent="0.2">
      <c r="A139" s="2" t="s">
        <v>380</v>
      </c>
      <c r="B139" s="4" t="s">
        <v>45</v>
      </c>
      <c r="C139" s="50" t="s">
        <v>46</v>
      </c>
      <c r="D139" s="50" t="s">
        <v>381</v>
      </c>
      <c r="E139" s="13" t="s">
        <v>382</v>
      </c>
      <c r="F139" s="17" t="s">
        <v>66</v>
      </c>
      <c r="G139" s="17">
        <v>192.5</v>
      </c>
      <c r="H139" s="21">
        <f>IF(
                        C139="INSUMO",
                                        IFERROR(
                                            IF(
                                                INDEX(
                                                    Insumos!C:C,
                                                    MATCH(
                                                        D139&amp;B139,
                                                        Insumos!I:I,
                                                        0)
                                                )="Material",
                                                INDEX(
                                                    Insumos!F:F,
                                                    MATCH(
                                                        D139&amp;B139,
                                                        Insumos!I:I,
                                                        0)
                                                ),
                                                0
                                            ),
                                            "Não encontrado"),
                                        IFERROR(
                                            INDEX(
                                                Composições!I:I,
                                                MATCH(
                                                    D139&amp;B139,
                                                    Composições!AG:AG,
                                                    0)
                                            ),
                                            "Não encontrado")
                                    )</f>
        <v>0.24510499999999999</v>
      </c>
      <c r="I139" s="21">
        <f>IF(
                        C139="INSUMO",
                                        IFERROR(
                                            IF(
                                                INDEX(
                                                    Insumos!C:C,
                                                    MATCH(
                                                        D139&amp;B139,
                                                        Insumos!I:I,
                                                        0)
                                                )&lt;&gt;"Material",
                                                INDEX(
                                                    Insumos!F:F,
                                                    MATCH(
                                                        D139&amp;B139,
                                                        Insumos!I:I,
                                                        0)
                                                ),
                                                0
                                            ),
                                            "Não encontrado"),
                                        IFERROR(
                                            INDEX(
                                                Composições!K:K,
                                                MATCH(
                                                    D139&amp;B139,
                                                    Composições!AG:AG,
                                                    0)
                                            ),
                                            "Não encontrado")
                                    )</f>
        <v>1.3271225423200002</v>
      </c>
      <c r="J139" s="45">
        <v>0.2848</v>
      </c>
      <c r="K139" s="21">
        <f t="shared" si="42"/>
        <v>0.31491090399999999</v>
      </c>
      <c r="L139" s="21">
        <f t="shared" si="43"/>
        <v>60.620349019999999</v>
      </c>
      <c r="M139" s="21">
        <f t="shared" si="44"/>
        <v>1.7050870423727362</v>
      </c>
      <c r="N139" s="21">
        <f t="shared" si="45"/>
        <v>328.22925565675172</v>
      </c>
      <c r="O139" s="21">
        <f t="shared" si="46"/>
        <v>1.5722275423200001</v>
      </c>
      <c r="P139" s="21">
        <f t="shared" si="47"/>
        <v>2.0199979463727358</v>
      </c>
      <c r="Q139" s="21">
        <f t="shared" si="48"/>
        <v>388.84960467675165</v>
      </c>
      <c r="R139" s="45">
        <f>Q139/SUBTOTAL(109, Q20:Q173)</f>
        <v>2.2094434025163273E-3</v>
      </c>
    </row>
    <row r="140" spans="1:18" ht="25.5" x14ac:dyDescent="0.2">
      <c r="A140" s="1" t="s">
        <v>383</v>
      </c>
      <c r="B140" s="3" t="s">
        <v>98</v>
      </c>
      <c r="C140" s="49" t="s">
        <v>46</v>
      </c>
      <c r="D140" s="49" t="s">
        <v>384</v>
      </c>
      <c r="E140" s="12" t="s">
        <v>385</v>
      </c>
      <c r="F140" s="16" t="s">
        <v>56</v>
      </c>
      <c r="G140" s="16">
        <v>1</v>
      </c>
      <c r="H140" s="20">
        <f>IF(
                        C140="INSUMO",
                                        IFERROR(
                                            IF(
                                                INDEX(
                                                    Insumos!C:C,
                                                    MATCH(
                                                        D140&amp;B140,
                                                        Insumos!I:I,
                                                        0)
                                                )="Material",
                                                INDEX(
                                                    Insumos!F:F,
                                                    MATCH(
                                                        D140&amp;B140,
                                                        Insumos!I:I,
                                                        0)
                                                ),
                                                0
                                            ),
                                            "Não encontrado"),
                                        IFERROR(
                                            INDEX(
                                                Composições!I:I,
                                                MATCH(
                                                    D140&amp;B140,
                                                    Composições!AG:AG,
                                                    0)
                                            ),
                                            "Não encontrado")
                                    )</f>
        <v>933.79595000000006</v>
      </c>
      <c r="I140" s="20">
        <f>IF(
                        C140="INSUMO",
                                        IFERROR(
                                            IF(
                                                INDEX(
                                                    Insumos!C:C,
                                                    MATCH(
                                                        D140&amp;B140,
                                                        Insumos!I:I,
                                                        0)
                                                )&lt;&gt;"Material",
                                                INDEX(
                                                    Insumos!F:F,
                                                    MATCH(
                                                        D140&amp;B140,
                                                        Insumos!I:I,
                                                        0)
                                                ),
                                                0
                                            ),
                                            "Não encontrado"),
                                        IFERROR(
                                            INDEX(
                                                Composições!K:K,
                                                MATCH(
                                                    D140&amp;B140,
                                                    Composições!AG:AG,
                                                    0)
                                            ),
                                            "Não encontrado")
                                    )</f>
        <v>342.83146960919998</v>
      </c>
      <c r="J140" s="44">
        <v>0.2848</v>
      </c>
      <c r="K140" s="20">
        <f t="shared" si="42"/>
        <v>1199.7410365600001</v>
      </c>
      <c r="L140" s="20">
        <f t="shared" si="43"/>
        <v>1199.7410365600001</v>
      </c>
      <c r="M140" s="20">
        <f t="shared" si="44"/>
        <v>440.4698721539001</v>
      </c>
      <c r="N140" s="20">
        <f t="shared" si="45"/>
        <v>440.4698721539001</v>
      </c>
      <c r="O140" s="20">
        <f t="shared" si="46"/>
        <v>1276.6274196091999</v>
      </c>
      <c r="P140" s="20">
        <f t="shared" si="47"/>
        <v>1640.2109087138999</v>
      </c>
      <c r="Q140" s="20">
        <f t="shared" si="48"/>
        <v>1640.2109087138999</v>
      </c>
      <c r="R140" s="44">
        <f>Q140/SUBTOTAL(109, Q20:Q173)</f>
        <v>9.3196781671047533E-3</v>
      </c>
    </row>
    <row r="141" spans="1:18" x14ac:dyDescent="0.2">
      <c r="A141" s="2" t="s">
        <v>386</v>
      </c>
      <c r="B141" s="4" t="s">
        <v>45</v>
      </c>
      <c r="C141" s="50" t="s">
        <v>46</v>
      </c>
      <c r="D141" s="50" t="s">
        <v>387</v>
      </c>
      <c r="E141" s="13" t="s">
        <v>388</v>
      </c>
      <c r="F141" s="17" t="s">
        <v>56</v>
      </c>
      <c r="G141" s="17">
        <v>13</v>
      </c>
      <c r="H141" s="21">
        <f>IF(
                        C141="INSUMO",
                                        IFERROR(
                                            IF(
                                                INDEX(
                                                    Insumos!C:C,
                                                    MATCH(
                                                        D141&amp;B141,
                                                        Insumos!I:I,
                                                        0)
                                                )="Material",
                                                INDEX(
                                                    Insumos!F:F,
                                                    MATCH(
                                                        D141&amp;B141,
                                                        Insumos!I:I,
                                                        0)
                                                ),
                                                0
                                            ),
                                            "Não encontrado"),
                                        IFERROR(
                                            INDEX(
                                                Composições!I:I,
                                                MATCH(
                                                    D141&amp;B141,
                                                    Composições!AG:AG,
                                                    0)
                                            ),
                                            "Não encontrado")
                                    )</f>
        <v>2.125</v>
      </c>
      <c r="I141" s="21">
        <f>IF(
                        C141="INSUMO",
                                        IFERROR(
                                            IF(
                                                INDEX(
                                                    Insumos!C:C,
                                                    MATCH(
                                                        D141&amp;B141,
                                                        Insumos!I:I,
                                                        0)
                                                )&lt;&gt;"Material",
                                                INDEX(
                                                    Insumos!F:F,
                                                    MATCH(
                                                        D141&amp;B141,
                                                        Insumos!I:I,
                                                        0)
                                                ),
                                                0
                                            ),
                                            "Não encontrado"),
                                        IFERROR(
                                            INDEX(
                                                Composições!K:K,
                                                MATCH(
                                                    D141&amp;B141,
                                                    Composições!AG:AG,
                                                    0)
                                            ),
                                            "Não encontrado")
                                    )</f>
        <v>13.822288999999998</v>
      </c>
      <c r="J141" s="45">
        <v>0.2848</v>
      </c>
      <c r="K141" s="21">
        <f t="shared" si="42"/>
        <v>2.7302</v>
      </c>
      <c r="L141" s="21">
        <f t="shared" si="43"/>
        <v>35.492599999999996</v>
      </c>
      <c r="M141" s="21">
        <f t="shared" si="44"/>
        <v>17.758876907199998</v>
      </c>
      <c r="N141" s="21">
        <f t="shared" si="45"/>
        <v>230.86539979359998</v>
      </c>
      <c r="O141" s="21">
        <f t="shared" si="46"/>
        <v>15.947288999999998</v>
      </c>
      <c r="P141" s="21">
        <f t="shared" si="47"/>
        <v>20.489076907199998</v>
      </c>
      <c r="Q141" s="21">
        <f t="shared" si="48"/>
        <v>266.35799979359996</v>
      </c>
      <c r="R141" s="45">
        <f>Q141/SUBTOTAL(109, Q20:Q173)</f>
        <v>1.5134461197167314E-3</v>
      </c>
    </row>
    <row r="142" spans="1:18" x14ac:dyDescent="0.2">
      <c r="A142" s="8" t="s">
        <v>389</v>
      </c>
      <c r="B142" s="9" t="s">
        <v>89</v>
      </c>
      <c r="C142" s="9" t="s">
        <v>89</v>
      </c>
      <c r="D142" s="9" t="s">
        <v>89</v>
      </c>
      <c r="E142" s="9" t="s">
        <v>390</v>
      </c>
      <c r="F142" s="14" t="s">
        <v>89</v>
      </c>
      <c r="G142" s="14"/>
      <c r="H142" s="18"/>
      <c r="I142" s="18"/>
      <c r="J142" s="41" t="s">
        <v>43</v>
      </c>
      <c r="K142" s="18"/>
      <c r="L142" s="18">
        <f>SUBTOTAL(109,L143:L157)</f>
        <v>946.15450868224002</v>
      </c>
      <c r="M142" s="18"/>
      <c r="N142" s="18">
        <f>SUBTOTAL(109,N143:N157)</f>
        <v>779.49862875656549</v>
      </c>
      <c r="O142" s="18"/>
      <c r="P142" s="18"/>
      <c r="Q142" s="18">
        <f>SUBTOTAL(109,Q143:Q157)</f>
        <v>1725.6531374388051</v>
      </c>
      <c r="R142" s="41">
        <f>Q142/SUBTOTAL(109, Q20:Q173)</f>
        <v>9.8051608994569276E-3</v>
      </c>
    </row>
    <row r="143" spans="1:18" ht="25.5" x14ac:dyDescent="0.2">
      <c r="A143" s="2" t="s">
        <v>391</v>
      </c>
      <c r="B143" s="4" t="s">
        <v>45</v>
      </c>
      <c r="C143" s="50" t="s">
        <v>46</v>
      </c>
      <c r="D143" s="50" t="s">
        <v>180</v>
      </c>
      <c r="E143" s="13" t="s">
        <v>181</v>
      </c>
      <c r="F143" s="17" t="s">
        <v>56</v>
      </c>
      <c r="G143" s="17">
        <v>4</v>
      </c>
      <c r="H143" s="21">
        <f>IF(
                        C143="INSUMO",
                                        IFERROR(
                                            IF(
                                                INDEX(
                                                    Insumos!C:C,
                                                    MATCH(
                                                        D143&amp;B143,
                                                        Insumos!I:I,
                                                        0)
                                                )="Material",
                                                INDEX(
                                                    Insumos!F:F,
                                                    MATCH(
                                                        D143&amp;B143,
                                                        Insumos!I:I,
                                                        0)
                                                ),
                                                0
                                            ),
                                            "Não encontrado"),
                                        IFERROR(
                                            INDEX(
                                                Composições!I:I,
                                                MATCH(
                                                    D143&amp;B143,
                                                    Composições!AG:AG,
                                                    0)
                                            ),
                                            "Não encontrado")
                                    )</f>
        <v>9.5235000000000003</v>
      </c>
      <c r="I143" s="21">
        <f>IF(
                        C143="INSUMO",
                                        IFERROR(
                                            IF(
                                                INDEX(
                                                    Insumos!C:C,
                                                    MATCH(
                                                        D143&amp;B143,
                                                        Insumos!I:I,
                                                        0)
                                                )&lt;&gt;"Material",
                                                INDEX(
                                                    Insumos!F:F,
                                                    MATCH(
                                                        D143&amp;B143,
                                                        Insumos!I:I,
                                                        0)
                                                ),
                                                0
                                            ),
                                            "Não encontrado"),
                                        IFERROR(
                                            INDEX(
                                                Composições!K:K,
                                                MATCH(
                                                    D143&amp;B143,
                                                    Composições!AG:AG,
                                                    0)
                                            ),
                                            "Não encontrado")
                                    )</f>
        <v>16.089144395999998</v>
      </c>
      <c r="J143" s="45">
        <v>0.2848</v>
      </c>
      <c r="K143" s="21">
        <f t="shared" ref="K143:K157" si="49">H143*(1+J143)</f>
        <v>12.2357928</v>
      </c>
      <c r="L143" s="21">
        <f t="shared" ref="L143:L157" si="50">G143*K143</f>
        <v>48.943171200000002</v>
      </c>
      <c r="M143" s="21">
        <f t="shared" ref="M143:M157" si="51">I143*(1+J143)</f>
        <v>20.671332719980796</v>
      </c>
      <c r="N143" s="21">
        <f t="shared" ref="N143:N157" si="52">G143*M143</f>
        <v>82.685330879923185</v>
      </c>
      <c r="O143" s="21">
        <f t="shared" ref="O143:O157" si="53">H143 + I143</f>
        <v>25.612644396</v>
      </c>
      <c r="P143" s="21">
        <f t="shared" ref="P143:P157" si="54">O143*(1+J143)</f>
        <v>32.907125519980802</v>
      </c>
      <c r="Q143" s="21">
        <f t="shared" ref="Q143:Q157" si="55">G143*P143</f>
        <v>131.62850207992321</v>
      </c>
      <c r="R143" s="45">
        <f>Q143/SUBTOTAL(109, Q20:Q173)</f>
        <v>7.4791313146725376E-4</v>
      </c>
    </row>
    <row r="144" spans="1:18" ht="25.5" x14ac:dyDescent="0.2">
      <c r="A144" s="1" t="s">
        <v>392</v>
      </c>
      <c r="B144" s="3" t="s">
        <v>98</v>
      </c>
      <c r="C144" s="49" t="s">
        <v>46</v>
      </c>
      <c r="D144" s="49" t="s">
        <v>393</v>
      </c>
      <c r="E144" s="12" t="s">
        <v>394</v>
      </c>
      <c r="F144" s="16" t="s">
        <v>56</v>
      </c>
      <c r="G144" s="16">
        <v>1</v>
      </c>
      <c r="H144" s="20">
        <f>IF(
                        C144="INSUMO",
                                        IFERROR(
                                            IF(
                                                INDEX(
                                                    Insumos!C:C,
                                                    MATCH(
                                                        D144&amp;B144,
                                                        Insumos!I:I,
                                                        0)
                                                )="Material",
                                                INDEX(
                                                    Insumos!F:F,
                                                    MATCH(
                                                        D144&amp;B144,
                                                        Insumos!I:I,
                                                        0)
                                                ),
                                                0
                                            ),
                                            "Não encontrado"),
                                        IFERROR(
                                            INDEX(
                                                Composições!I:I,
                                                MATCH(
                                                    D144&amp;B144,
                                                    Composições!AG:AG,
                                                    0)
                                            ),
                                            "Não encontrado")
                                    )</f>
        <v>21.747499999999999</v>
      </c>
      <c r="I144" s="20">
        <f>IF(
                        C144="INSUMO",
                                        IFERROR(
                                            IF(
                                                INDEX(
                                                    Insumos!C:C,
                                                    MATCH(
                                                        D144&amp;B144,
                                                        Insumos!I:I,
                                                        0)
                                                )&lt;&gt;"Material",
                                                INDEX(
                                                    Insumos!F:F,
                                                    MATCH(
                                                        D144&amp;B144,
                                                        Insumos!I:I,
                                                        0)
                                                ),
                                                0
                                            ),
                                            "Não encontrado"),
                                        IFERROR(
                                            INDEX(
                                                Composições!K:K,
                                                MATCH(
                                                    D144&amp;B144,
                                                    Composições!AG:AG,
                                                    0)
                                            ),
                                            "Não encontrado")
                                    )</f>
        <v>14.098734779999997</v>
      </c>
      <c r="J144" s="44">
        <v>0.2848</v>
      </c>
      <c r="K144" s="20">
        <f t="shared" si="49"/>
        <v>27.941187999999997</v>
      </c>
      <c r="L144" s="20">
        <f t="shared" si="50"/>
        <v>27.941187999999997</v>
      </c>
      <c r="M144" s="20">
        <f t="shared" si="51"/>
        <v>18.114054445343996</v>
      </c>
      <c r="N144" s="20">
        <f t="shared" si="52"/>
        <v>18.114054445343996</v>
      </c>
      <c r="O144" s="20">
        <f t="shared" si="53"/>
        <v>35.846234779999996</v>
      </c>
      <c r="P144" s="20">
        <f t="shared" si="54"/>
        <v>46.055242445343993</v>
      </c>
      <c r="Q144" s="20">
        <f t="shared" si="55"/>
        <v>46.055242445343993</v>
      </c>
      <c r="R144" s="44">
        <f>Q144/SUBTOTAL(109, Q20:Q173)</f>
        <v>2.616858815035822E-4</v>
      </c>
    </row>
    <row r="145" spans="1:18" ht="38.25" x14ac:dyDescent="0.2">
      <c r="A145" s="2" t="s">
        <v>395</v>
      </c>
      <c r="B145" s="4" t="s">
        <v>98</v>
      </c>
      <c r="C145" s="50" t="s">
        <v>46</v>
      </c>
      <c r="D145" s="50" t="s">
        <v>396</v>
      </c>
      <c r="E145" s="13" t="s">
        <v>397</v>
      </c>
      <c r="F145" s="17" t="s">
        <v>56</v>
      </c>
      <c r="G145" s="17">
        <v>4</v>
      </c>
      <c r="H145" s="21">
        <f>IF(
                        C145="INSUMO",
                                        IFERROR(
                                            IF(
                                                INDEX(
                                                    Insumos!C:C,
                                                    MATCH(
                                                        D145&amp;B145,
                                                        Insumos!I:I,
                                                        0)
                                                )="Material",
                                                INDEX(
                                                    Insumos!F:F,
                                                    MATCH(
                                                        D145&amp;B145,
                                                        Insumos!I:I,
                                                        0)
                                                ),
                                                0
                                            ),
                                            "Não encontrado"),
                                        IFERROR(
                                            INDEX(
                                                Composições!I:I,
                                                MATCH(
                                                    D145&amp;B145,
                                                    Composições!AG:AG,
                                                    0)
                                            ),
                                            "Não encontrado")
                                    )</f>
        <v>22.2667</v>
      </c>
      <c r="I145" s="21">
        <f>IF(
                        C145="INSUMO",
                                        IFERROR(
                                            IF(
                                                INDEX(
                                                    Insumos!C:C,
                                                    MATCH(
                                                        D145&amp;B145,
                                                        Insumos!I:I,
                                                        0)
                                                )&lt;&gt;"Material",
                                                INDEX(
                                                    Insumos!F:F,
                                                    MATCH(
                                                        D145&amp;B145,
                                                        Insumos!I:I,
                                                        0)
                                                ),
                                                0
                                            ),
                                            "Não encontrado"),
                                        IFERROR(
                                            INDEX(
                                                Composições!K:K,
                                                MATCH(
                                                    D145&amp;B145,
                                                    Composições!AG:AG,
                                                    0)
                                            ),
                                            "Não encontrado")
                                    )</f>
        <v>21.573828671199998</v>
      </c>
      <c r="J145" s="45">
        <v>0.2848</v>
      </c>
      <c r="K145" s="21">
        <f t="shared" si="49"/>
        <v>28.60825616</v>
      </c>
      <c r="L145" s="21">
        <f t="shared" si="50"/>
        <v>114.43302464</v>
      </c>
      <c r="M145" s="21">
        <f t="shared" si="51"/>
        <v>27.718055076757757</v>
      </c>
      <c r="N145" s="21">
        <f t="shared" si="52"/>
        <v>110.87222030703103</v>
      </c>
      <c r="O145" s="21">
        <f t="shared" si="53"/>
        <v>43.840528671199998</v>
      </c>
      <c r="P145" s="21">
        <f t="shared" si="54"/>
        <v>56.326311236757753</v>
      </c>
      <c r="Q145" s="21">
        <f t="shared" si="55"/>
        <v>225.30524494703101</v>
      </c>
      <c r="R145" s="45">
        <f>Q145/SUBTOTAL(109, Q20:Q173)</f>
        <v>1.2801843720899762E-3</v>
      </c>
    </row>
    <row r="146" spans="1:18" ht="38.25" x14ac:dyDescent="0.2">
      <c r="A146" s="1" t="s">
        <v>398</v>
      </c>
      <c r="B146" s="3" t="s">
        <v>98</v>
      </c>
      <c r="C146" s="49" t="s">
        <v>46</v>
      </c>
      <c r="D146" s="49" t="s">
        <v>396</v>
      </c>
      <c r="E146" s="12" t="s">
        <v>397</v>
      </c>
      <c r="F146" s="16" t="s">
        <v>56</v>
      </c>
      <c r="G146" s="16">
        <v>1</v>
      </c>
      <c r="H146" s="20">
        <f>IF(
                        C146="INSUMO",
                                        IFERROR(
                                            IF(
                                                INDEX(
                                                    Insumos!C:C,
                                                    MATCH(
                                                        D146&amp;B146,
                                                        Insumos!I:I,
                                                        0)
                                                )="Material",
                                                INDEX(
                                                    Insumos!F:F,
                                                    MATCH(
                                                        D146&amp;B146,
                                                        Insumos!I:I,
                                                        0)
                                                ),
                                                0
                                            ),
                                            "Não encontrado"),
                                        IFERROR(
                                            INDEX(
                                                Composições!I:I,
                                                MATCH(
                                                    D146&amp;B146,
                                                    Composições!AG:AG,
                                                    0)
                                            ),
                                            "Não encontrado")
                                    )</f>
        <v>22.2667</v>
      </c>
      <c r="I146" s="20">
        <f>IF(
                        C146="INSUMO",
                                        IFERROR(
                                            IF(
                                                INDEX(
                                                    Insumos!C:C,
                                                    MATCH(
                                                        D146&amp;B146,
                                                        Insumos!I:I,
                                                        0)
                                                )&lt;&gt;"Material",
                                                INDEX(
                                                    Insumos!F:F,
                                                    MATCH(
                                                        D146&amp;B146,
                                                        Insumos!I:I,
                                                        0)
                                                ),
                                                0
                                            ),
                                            "Não encontrado"),
                                        IFERROR(
                                            INDEX(
                                                Composições!K:K,
                                                MATCH(
                                                    D146&amp;B146,
                                                    Composições!AG:AG,
                                                    0)
                                            ),
                                            "Não encontrado")
                                    )</f>
        <v>21.573828671199998</v>
      </c>
      <c r="J146" s="44">
        <v>0.2848</v>
      </c>
      <c r="K146" s="20">
        <f t="shared" si="49"/>
        <v>28.60825616</v>
      </c>
      <c r="L146" s="20">
        <f t="shared" si="50"/>
        <v>28.60825616</v>
      </c>
      <c r="M146" s="20">
        <f t="shared" si="51"/>
        <v>27.718055076757757</v>
      </c>
      <c r="N146" s="20">
        <f t="shared" si="52"/>
        <v>27.718055076757757</v>
      </c>
      <c r="O146" s="20">
        <f t="shared" si="53"/>
        <v>43.840528671199998</v>
      </c>
      <c r="P146" s="20">
        <f t="shared" si="54"/>
        <v>56.326311236757753</v>
      </c>
      <c r="Q146" s="20">
        <f t="shared" si="55"/>
        <v>56.326311236757753</v>
      </c>
      <c r="R146" s="44">
        <f>Q146/SUBTOTAL(109, Q20:Q173)</f>
        <v>3.2004609302249405E-4</v>
      </c>
    </row>
    <row r="147" spans="1:18" ht="38.25" x14ac:dyDescent="0.2">
      <c r="A147" s="2" t="s">
        <v>399</v>
      </c>
      <c r="B147" s="4" t="s">
        <v>98</v>
      </c>
      <c r="C147" s="50" t="s">
        <v>46</v>
      </c>
      <c r="D147" s="50" t="s">
        <v>400</v>
      </c>
      <c r="E147" s="13" t="s">
        <v>401</v>
      </c>
      <c r="F147" s="17" t="s">
        <v>56</v>
      </c>
      <c r="G147" s="17">
        <v>2</v>
      </c>
      <c r="H147" s="21">
        <f>IF(
                        C147="INSUMO",
                                        IFERROR(
                                            IF(
                                                INDEX(
                                                    Insumos!C:C,
                                                    MATCH(
                                                        D147&amp;B147,
                                                        Insumos!I:I,
                                                        0)
                                                )="Material",
                                                INDEX(
                                                    Insumos!F:F,
                                                    MATCH(
                                                        D147&amp;B147,
                                                        Insumos!I:I,
                                                        0)
                                                ),
                                                0
                                            ),
                                            "Não encontrado"),
                                        IFERROR(
                                            INDEX(
                                                Composições!I:I,
                                                MATCH(
                                                    D147&amp;B147,
                                                    Composições!AG:AG,
                                                    0)
                                            ),
                                            "Não encontrado")
                                    )</f>
        <v>26.211300000000001</v>
      </c>
      <c r="I147" s="21">
        <f>IF(
                        C147="INSUMO",
                                        IFERROR(
                                            IF(
                                                INDEX(
                                                    Insumos!C:C,
                                                    MATCH(
                                                        D147&amp;B147,
                                                        Insumos!I:I,
                                                        0)
                                                )&lt;&gt;"Material",
                                                INDEX(
                                                    Insumos!F:F,
                                                    MATCH(
                                                        D147&amp;B147,
                                                        Insumos!I:I,
                                                        0)
                                                ),
                                                0
                                            ),
                                            "Não encontrado"),
                                        IFERROR(
                                            INDEX(
                                                Composições!K:K,
                                                MATCH(
                                                    D147&amp;B147,
                                                    Composições!AG:AG,
                                                    0)
                                            ),
                                            "Não encontrado")
                                    )</f>
        <v>25.311375616799999</v>
      </c>
      <c r="J147" s="45">
        <v>0.2848</v>
      </c>
      <c r="K147" s="21">
        <f t="shared" si="49"/>
        <v>33.676278240000002</v>
      </c>
      <c r="L147" s="21">
        <f t="shared" si="50"/>
        <v>67.352556480000004</v>
      </c>
      <c r="M147" s="21">
        <f t="shared" si="51"/>
        <v>32.520055392464641</v>
      </c>
      <c r="N147" s="21">
        <f t="shared" si="52"/>
        <v>65.040110784929283</v>
      </c>
      <c r="O147" s="21">
        <f t="shared" si="53"/>
        <v>51.522675616800001</v>
      </c>
      <c r="P147" s="21">
        <f t="shared" si="54"/>
        <v>66.196333632464643</v>
      </c>
      <c r="Q147" s="21">
        <f t="shared" si="55"/>
        <v>132.39266726492929</v>
      </c>
      <c r="R147" s="45">
        <f>Q147/SUBTOTAL(109, Q20:Q173)</f>
        <v>7.5225511794772837E-4</v>
      </c>
    </row>
    <row r="148" spans="1:18" x14ac:dyDescent="0.2">
      <c r="A148" s="1" t="s">
        <v>402</v>
      </c>
      <c r="B148" s="3" t="s">
        <v>45</v>
      </c>
      <c r="C148" s="49" t="s">
        <v>58</v>
      </c>
      <c r="D148" s="49" t="s">
        <v>403</v>
      </c>
      <c r="E148" s="12" t="s">
        <v>404</v>
      </c>
      <c r="F148" s="16" t="s">
        <v>56</v>
      </c>
      <c r="G148" s="16">
        <v>7</v>
      </c>
      <c r="H148" s="20">
        <f>IF(
                        C148="INSUMO",
                                        IFERROR(
                                            IF(
                                                INDEX(
                                                    Insumos!C:C,
                                                    MATCH(
                                                        D148&amp;B148,
                                                        Insumos!I:I,
                                                        0)
                                                )="Material",
                                                INDEX(
                                                    Insumos!F:F,
                                                    MATCH(
                                                        D148&amp;B148,
                                                        Insumos!I:I,
                                                        0)
                                                ),
                                                0
                                            ),
                                            "Não encontrado"),
                                        IFERROR(
                                            INDEX(
                                                Composições!I:I,
                                                MATCH(
                                                    D148&amp;B148,
                                                    Composições!AG:AG,
                                                    0)
                                            ),
                                            "Não encontrado")
                                    )</f>
        <v>2.5499999999999998</v>
      </c>
      <c r="I148" s="20">
        <f>IF(
                        C148="INSUMO",
                                        IFERROR(
                                            IF(
                                                INDEX(
                                                    Insumos!C:C,
                                                    MATCH(
                                                        D148&amp;B148,
                                                        Insumos!I:I,
                                                        0)
                                                )&lt;&gt;"Material",
                                                INDEX(
                                                    Insumos!F:F,
                                                    MATCH(
                                                        D148&amp;B148,
                                                        Insumos!I:I,
                                                        0)
                                                ),
                                                0
                                            ),
                                            "Não encontrado"),
                                        IFERROR(
                                            INDEX(
                                                Composições!K:K,
                                                MATCH(
                                                    D148&amp;B148,
                                                    Composições!AG:AG,
                                                    0)
                                            ),
                                            "Não encontrado")
                                    )</f>
        <v>0</v>
      </c>
      <c r="J148" s="44">
        <v>0.2848</v>
      </c>
      <c r="K148" s="20">
        <f t="shared" si="49"/>
        <v>3.2762399999999996</v>
      </c>
      <c r="L148" s="20">
        <f t="shared" si="50"/>
        <v>22.933679999999995</v>
      </c>
      <c r="M148" s="20">
        <f t="shared" si="51"/>
        <v>0</v>
      </c>
      <c r="N148" s="20">
        <f t="shared" si="52"/>
        <v>0</v>
      </c>
      <c r="O148" s="20">
        <f t="shared" si="53"/>
        <v>2.5499999999999998</v>
      </c>
      <c r="P148" s="20">
        <f t="shared" si="54"/>
        <v>3.2762399999999996</v>
      </c>
      <c r="Q148" s="20">
        <f t="shared" si="55"/>
        <v>22.933679999999995</v>
      </c>
      <c r="R148" s="44">
        <f>Q148/SUBTOTAL(109, Q20:Q173)</f>
        <v>1.3030916673695183E-4</v>
      </c>
    </row>
    <row r="149" spans="1:18" ht="25.5" x14ac:dyDescent="0.2">
      <c r="A149" s="2" t="s">
        <v>405</v>
      </c>
      <c r="B149" s="4" t="s">
        <v>213</v>
      </c>
      <c r="C149" s="50" t="s">
        <v>58</v>
      </c>
      <c r="D149" s="50" t="s">
        <v>308</v>
      </c>
      <c r="E149" s="13" t="s">
        <v>309</v>
      </c>
      <c r="F149" s="17" t="s">
        <v>56</v>
      </c>
      <c r="G149" s="17">
        <v>4</v>
      </c>
      <c r="H149" s="21">
        <f>IF(
                        C149="INSUMO",
                                        IFERROR(
                                            IF(
                                                INDEX(
                                                    Insumos!C:C,
                                                    MATCH(
                                                        D149&amp;B149,
                                                        Insumos!I:I,
                                                        0)
                                                )="Material",
                                                INDEX(
                                                    Insumos!F:F,
                                                    MATCH(
                                                        D149&amp;B149,
                                                        Insumos!I:I,
                                                        0)
                                                ),
                                                0
                                            ),
                                            "Não encontrado"),
                                        IFERROR(
                                            INDEX(
                                                Composições!I:I,
                                                MATCH(
                                                    D149&amp;B149,
                                                    Composições!AG:AG,
                                                    0)
                                            ),
                                            "Não encontrado")
                                    )</f>
        <v>6.24</v>
      </c>
      <c r="I149" s="21">
        <f>IF(
                        C149="INSUMO",
                                        IFERROR(
                                            IF(
                                                INDEX(
                                                    Insumos!C:C,
                                                    MATCH(
                                                        D149&amp;B149,
                                                        Insumos!I:I,
                                                        0)
                                                )&lt;&gt;"Material",
                                                INDEX(
                                                    Insumos!F:F,
                                                    MATCH(
                                                        D149&amp;B149,
                                                        Insumos!I:I,
                                                        0)
                                                ),
                                                0
                                            ),
                                            "Não encontrado"),
                                        IFERROR(
                                            INDEX(
                                                Composições!K:K,
                                                MATCH(
                                                    D149&amp;B149,
                                                    Composições!AG:AG,
                                                    0)
                                            ),
                                            "Não encontrado")
                                    )</f>
        <v>0</v>
      </c>
      <c r="J149" s="45">
        <v>0.2848</v>
      </c>
      <c r="K149" s="21">
        <f t="shared" si="49"/>
        <v>8.0171519999999994</v>
      </c>
      <c r="L149" s="21">
        <f t="shared" si="50"/>
        <v>32.068607999999998</v>
      </c>
      <c r="M149" s="21">
        <f t="shared" si="51"/>
        <v>0</v>
      </c>
      <c r="N149" s="21">
        <f t="shared" si="52"/>
        <v>0</v>
      </c>
      <c r="O149" s="21">
        <f t="shared" si="53"/>
        <v>6.24</v>
      </c>
      <c r="P149" s="21">
        <f t="shared" si="54"/>
        <v>8.0171519999999994</v>
      </c>
      <c r="Q149" s="21">
        <f t="shared" si="55"/>
        <v>32.068607999999998</v>
      </c>
      <c r="R149" s="45">
        <f>Q149/SUBTOTAL(109, Q20:Q173)</f>
        <v>1.8221382642881335E-4</v>
      </c>
    </row>
    <row r="150" spans="1:18" ht="25.5" x14ac:dyDescent="0.2">
      <c r="A150" s="1" t="s">
        <v>406</v>
      </c>
      <c r="B150" s="3" t="s">
        <v>45</v>
      </c>
      <c r="C150" s="49" t="s">
        <v>46</v>
      </c>
      <c r="D150" s="49" t="s">
        <v>407</v>
      </c>
      <c r="E150" s="12" t="s">
        <v>408</v>
      </c>
      <c r="F150" s="16" t="s">
        <v>66</v>
      </c>
      <c r="G150" s="16">
        <v>9.7100000000000009</v>
      </c>
      <c r="H150" s="20">
        <f>IF(
                        C150="INSUMO",
                                        IFERROR(
                                            IF(
                                                INDEX(
                                                    Insumos!C:C,
                                                    MATCH(
                                                        D150&amp;B150,
                                                        Insumos!I:I,
                                                        0)
                                                )="Material",
                                                INDEX(
                                                    Insumos!F:F,
                                                    MATCH(
                                                        D150&amp;B150,
                                                        Insumos!I:I,
                                                        0)
                                                ),
                                                0
                                            ),
                                            "Não encontrado"),
                                        IFERROR(
                                            INDEX(
                                                Composições!I:I,
                                                MATCH(
                                                    D150&amp;B150,
                                                    Composições!AG:AG,
                                                    0)
                                            ),
                                            "Não encontrado")
                                    )</f>
        <v>9.3002000000000002</v>
      </c>
      <c r="I150" s="20">
        <f>IF(
                        C150="INSUMO",
                                        IFERROR(
                                            IF(
                                                INDEX(
                                                    Insumos!C:C,
                                                    MATCH(
                                                        D150&amp;B150,
                                                        Insumos!I:I,
                                                        0)
                                                )&lt;&gt;"Material",
                                                INDEX(
                                                    Insumos!F:F,
                                                    MATCH(
                                                        D150&amp;B150,
                                                        Insumos!I:I,
                                                        0)
                                                ),
                                                0
                                            ),
                                            "Não encontrado"),
                                        IFERROR(
                                            INDEX(
                                                Composições!K:K,
                                                MATCH(
                                                    D150&amp;B150,
                                                    Composições!AG:AG,
                                                    0)
                                            ),
                                            "Não encontrado")
                                    )</f>
        <v>10.891963731999999</v>
      </c>
      <c r="J150" s="44">
        <v>0.2848</v>
      </c>
      <c r="K150" s="20">
        <f t="shared" si="49"/>
        <v>11.948896959999999</v>
      </c>
      <c r="L150" s="20">
        <f t="shared" si="50"/>
        <v>116.02378948160001</v>
      </c>
      <c r="M150" s="20">
        <f t="shared" si="51"/>
        <v>13.993995002873598</v>
      </c>
      <c r="N150" s="20">
        <f t="shared" si="52"/>
        <v>135.88169147790265</v>
      </c>
      <c r="O150" s="20">
        <f t="shared" si="53"/>
        <v>20.192163731999997</v>
      </c>
      <c r="P150" s="20">
        <f t="shared" si="54"/>
        <v>25.942891962873595</v>
      </c>
      <c r="Q150" s="20">
        <f t="shared" si="55"/>
        <v>251.90548095950263</v>
      </c>
      <c r="R150" s="44">
        <f>Q150/SUBTOTAL(109, Q20:Q173)</f>
        <v>1.4313269096064775E-3</v>
      </c>
    </row>
    <row r="151" spans="1:18" ht="25.5" x14ac:dyDescent="0.2">
      <c r="A151" s="2" t="s">
        <v>409</v>
      </c>
      <c r="B151" s="4" t="s">
        <v>45</v>
      </c>
      <c r="C151" s="50" t="s">
        <v>46</v>
      </c>
      <c r="D151" s="50" t="s">
        <v>410</v>
      </c>
      <c r="E151" s="13" t="s">
        <v>411</v>
      </c>
      <c r="F151" s="17" t="s">
        <v>66</v>
      </c>
      <c r="G151" s="17">
        <v>29.79</v>
      </c>
      <c r="H151" s="21">
        <f>IF(
                        C151="INSUMO",
                                        IFERROR(
                                            IF(
                                                INDEX(
                                                    Insumos!C:C,
                                                    MATCH(
                                                        D151&amp;B151,
                                                        Insumos!I:I,
                                                        0)
                                                )="Material",
                                                INDEX(
                                                    Insumos!F:F,
                                                    MATCH(
                                                        D151&amp;B151,
                                                        Insumos!I:I,
                                                        0)
                                                ),
                                                0
                                            ),
                                            "Não encontrado"),
                                        IFERROR(
                                            INDEX(
                                                Composições!I:I,
                                                MATCH(
                                                    D151&amp;B151,
                                                    Composições!AG:AG,
                                                    0)
                                            ),
                                            "Não encontrado")
                                    )</f>
        <v>6.4267000000000003</v>
      </c>
      <c r="I151" s="21">
        <f>IF(
                        C151="INSUMO",
                                        IFERROR(
                                            IF(
                                                INDEX(
                                                    Insumos!C:C,
                                                    MATCH(
                                                        D151&amp;B151,
                                                        Insumos!I:I,
                                                        0)
                                                )&lt;&gt;"Material",
                                                INDEX(
                                                    Insumos!F:F,
                                                    MATCH(
                                                        D151&amp;B151,
                                                        Insumos!I:I,
                                                        0)
                                                ),
                                                0
                                            ),
                                            "Não encontrado"),
                                        IFERROR(
                                            INDEX(
                                                Composições!K:K,
                                                MATCH(
                                                    D151&amp;B151,
                                                    Composições!AG:AG,
                                                    0)
                                            ),
                                            "Não encontrado")
                                    )</f>
        <v>5.1971806639999993</v>
      </c>
      <c r="J151" s="45">
        <v>0.2848</v>
      </c>
      <c r="K151" s="21">
        <f t="shared" si="49"/>
        <v>8.2570241600000003</v>
      </c>
      <c r="L151" s="21">
        <f t="shared" si="50"/>
        <v>245.97674972639999</v>
      </c>
      <c r="M151" s="21">
        <f t="shared" si="51"/>
        <v>6.677337717107199</v>
      </c>
      <c r="N151" s="21">
        <f t="shared" si="52"/>
        <v>198.91789059262345</v>
      </c>
      <c r="O151" s="21">
        <f t="shared" si="53"/>
        <v>11.623880664</v>
      </c>
      <c r="P151" s="21">
        <f t="shared" si="54"/>
        <v>14.934361877107198</v>
      </c>
      <c r="Q151" s="21">
        <f t="shared" si="55"/>
        <v>444.89464031902344</v>
      </c>
      <c r="R151" s="45">
        <f>Q151/SUBTOTAL(109, Q20:Q173)</f>
        <v>2.5278912876480291E-3</v>
      </c>
    </row>
    <row r="152" spans="1:18" ht="25.5" x14ac:dyDescent="0.2">
      <c r="A152" s="1" t="s">
        <v>412</v>
      </c>
      <c r="B152" s="3" t="s">
        <v>45</v>
      </c>
      <c r="C152" s="49" t="s">
        <v>46</v>
      </c>
      <c r="D152" s="49" t="s">
        <v>413</v>
      </c>
      <c r="E152" s="12" t="s">
        <v>414</v>
      </c>
      <c r="F152" s="16" t="s">
        <v>56</v>
      </c>
      <c r="G152" s="16">
        <v>4</v>
      </c>
      <c r="H152" s="20">
        <f>IF(
                        C152="INSUMO",
                                        IFERROR(
                                            IF(
                                                INDEX(
                                                    Insumos!C:C,
                                                    MATCH(
                                                        D152&amp;B152,
                                                        Insumos!I:I,
                                                        0)
                                                )="Material",
                                                INDEX(
                                                    Insumos!F:F,
                                                    MATCH(
                                                        D152&amp;B152,
                                                        Insumos!I:I,
                                                        0)
                                                ),
                                                0
                                            ),
                                            "Não encontrado"),
                                        IFERROR(
                                            INDEX(
                                                Composições!I:I,
                                                MATCH(
                                                    D152&amp;B152,
                                                    Composições!AG:AG,
                                                    0)
                                            ),
                                            "Não encontrado")
                                    )</f>
        <v>33.764538850000001</v>
      </c>
      <c r="I152" s="20">
        <f>IF(
                        C152="INSUMO",
                                        IFERROR(
                                            IF(
                                                INDEX(
                                                    Insumos!C:C,
                                                    MATCH(
                                                        D152&amp;B152,
                                                        Insumos!I:I,
                                                        0)
                                                )&lt;&gt;"Material",
                                                INDEX(
                                                    Insumos!F:F,
                                                    MATCH(
                                                        D152&amp;B152,
                                                        Insumos!I:I,
                                                        0)
                                                ),
                                                0
                                            ),
                                            "Não encontrado"),
                                        IFERROR(
                                            INDEX(
                                                Composições!K:K,
                                                MATCH(
                                                    D152&amp;B152,
                                                    Composições!AG:AG,
                                                    0)
                                            ),
                                            "Não encontrado")
                                    )</f>
        <v>7.3216473260742383</v>
      </c>
      <c r="J152" s="44">
        <v>0.2848</v>
      </c>
      <c r="K152" s="20">
        <f t="shared" si="49"/>
        <v>43.380679514480001</v>
      </c>
      <c r="L152" s="20">
        <f t="shared" si="50"/>
        <v>173.52271805792</v>
      </c>
      <c r="M152" s="20">
        <f t="shared" si="51"/>
        <v>9.4068524845401811</v>
      </c>
      <c r="N152" s="20">
        <f t="shared" si="52"/>
        <v>37.627409938160724</v>
      </c>
      <c r="O152" s="20">
        <f t="shared" si="53"/>
        <v>41.086186176074236</v>
      </c>
      <c r="P152" s="20">
        <f t="shared" si="54"/>
        <v>52.787531999020175</v>
      </c>
      <c r="Q152" s="20">
        <f t="shared" si="55"/>
        <v>211.1501279960807</v>
      </c>
      <c r="R152" s="44">
        <f>Q152/SUBTOTAL(109, Q20:Q173)</f>
        <v>1.1997549994405611E-3</v>
      </c>
    </row>
    <row r="153" spans="1:18" x14ac:dyDescent="0.2">
      <c r="A153" s="2" t="s">
        <v>415</v>
      </c>
      <c r="B153" s="4" t="s">
        <v>45</v>
      </c>
      <c r="C153" s="50" t="s">
        <v>58</v>
      </c>
      <c r="D153" s="50" t="s">
        <v>416</v>
      </c>
      <c r="E153" s="13" t="s">
        <v>417</v>
      </c>
      <c r="F153" s="17" t="s">
        <v>56</v>
      </c>
      <c r="G153" s="17">
        <v>2</v>
      </c>
      <c r="H153" s="21">
        <f>IF(
                        C153="INSUMO",
                                        IFERROR(
                                            IF(
                                                INDEX(
                                                    Insumos!C:C,
                                                    MATCH(
                                                        D153&amp;B153,
                                                        Insumos!I:I,
                                                        0)
                                                )="Material",
                                                INDEX(
                                                    Insumos!F:F,
                                                    MATCH(
                                                        D153&amp;B153,
                                                        Insumos!I:I,
                                                        0)
                                                ),
                                                0
                                            ),
                                            "Não encontrado"),
                                        IFERROR(
                                            INDEX(
                                                Composições!I:I,
                                                MATCH(
                                                    D153&amp;B153,
                                                    Composições!AG:AG,
                                                    0)
                                            ),
                                            "Não encontrado")
                                    )</f>
        <v>19.989999999999998</v>
      </c>
      <c r="I153" s="21">
        <f>IF(
                        C153="INSUMO",
                                        IFERROR(
                                            IF(
                                                INDEX(
                                                    Insumos!C:C,
                                                    MATCH(
                                                        D153&amp;B153,
                                                        Insumos!I:I,
                                                        0)
                                                )&lt;&gt;"Material",
                                                INDEX(
                                                    Insumos!F:F,
                                                    MATCH(
                                                        D153&amp;B153,
                                                        Insumos!I:I,
                                                        0)
                                                ),
                                                0
                                            ),
                                            "Não encontrado"),
                                        IFERROR(
                                            INDEX(
                                                Composições!K:K,
                                                MATCH(
                                                    D153&amp;B153,
                                                    Composições!AG:AG,
                                                    0)
                                            ),
                                            "Não encontrado")
                                    )</f>
        <v>0</v>
      </c>
      <c r="J153" s="45">
        <v>0.2848</v>
      </c>
      <c r="K153" s="21">
        <f t="shared" si="49"/>
        <v>25.683151999999996</v>
      </c>
      <c r="L153" s="21">
        <f t="shared" si="50"/>
        <v>51.366303999999992</v>
      </c>
      <c r="M153" s="21">
        <f t="shared" si="51"/>
        <v>0</v>
      </c>
      <c r="N153" s="21">
        <f t="shared" si="52"/>
        <v>0</v>
      </c>
      <c r="O153" s="21">
        <f t="shared" si="53"/>
        <v>19.989999999999998</v>
      </c>
      <c r="P153" s="21">
        <f t="shared" si="54"/>
        <v>25.683151999999996</v>
      </c>
      <c r="Q153" s="21">
        <f t="shared" si="55"/>
        <v>51.366303999999992</v>
      </c>
      <c r="R153" s="45">
        <f>Q153/SUBTOTAL(109, Q20:Q173)</f>
        <v>2.9186333255704956E-4</v>
      </c>
    </row>
    <row r="154" spans="1:18" x14ac:dyDescent="0.2">
      <c r="A154" s="1" t="s">
        <v>418</v>
      </c>
      <c r="B154" s="3" t="s">
        <v>45</v>
      </c>
      <c r="C154" s="49" t="s">
        <v>46</v>
      </c>
      <c r="D154" s="49" t="s">
        <v>419</v>
      </c>
      <c r="E154" s="12" t="s">
        <v>420</v>
      </c>
      <c r="F154" s="16" t="s">
        <v>66</v>
      </c>
      <c r="G154" s="16">
        <v>5.6</v>
      </c>
      <c r="H154" s="20">
        <f>IF(
                        C154="INSUMO",
                                        IFERROR(
                                            IF(
                                                INDEX(
                                                    Insumos!C:C,
                                                    MATCH(
                                                        D154&amp;B154,
                                                        Insumos!I:I,
                                                        0)
                                                )="Material",
                                                INDEX(
                                                    Insumos!F:F,
                                                    MATCH(
                                                        D154&amp;B154,
                                                        Insumos!I:I,
                                                        0)
                                                ),
                                                0
                                            ),
                                            "Não encontrado"),
                                        IFERROR(
                                            INDEX(
                                                Composições!I:I,
                                                MATCH(
                                                    D154&amp;B154,
                                                    Composições!AG:AG,
                                                    0)
                                            ),
                                            "Não encontrado")
                                    )</f>
        <v>1.63625</v>
      </c>
      <c r="I154" s="20">
        <f>IF(
                        C154="INSUMO",
                                        IFERROR(
                                            IF(
                                                INDEX(
                                                    Insumos!C:C,
                                                    MATCH(
                                                        D154&amp;B154,
                                                        Insumos!I:I,
                                                        0)
                                                )&lt;&gt;"Material",
                                                INDEX(
                                                    Insumos!F:F,
                                                    MATCH(
                                                        D154&amp;B154,
                                                        Insumos!I:I,
                                                        0)
                                                ),
                                                0
                                            ),
                                            "Não encontrado"),
                                        IFERROR(
                                            INDEX(
                                                Composições!K:K,
                                                MATCH(
                                                    D154&amp;B154,
                                                    Composições!AG:AG,
                                                    0)
                                            ),
                                            "Não encontrado")
                                    )</f>
        <v>10.000387191999998</v>
      </c>
      <c r="J154" s="44">
        <v>0.2848</v>
      </c>
      <c r="K154" s="20">
        <f t="shared" si="49"/>
        <v>2.1022539999999998</v>
      </c>
      <c r="L154" s="20">
        <f t="shared" si="50"/>
        <v>11.772622399999998</v>
      </c>
      <c r="M154" s="20">
        <f t="shared" si="51"/>
        <v>12.848497464281596</v>
      </c>
      <c r="N154" s="20">
        <f t="shared" si="52"/>
        <v>71.951585799976939</v>
      </c>
      <c r="O154" s="20">
        <f t="shared" si="53"/>
        <v>11.636637191999998</v>
      </c>
      <c r="P154" s="20">
        <f t="shared" si="54"/>
        <v>14.950751464281597</v>
      </c>
      <c r="Q154" s="20">
        <f t="shared" si="55"/>
        <v>83.724208199976943</v>
      </c>
      <c r="R154" s="44">
        <f>Q154/SUBTOTAL(109, Q20:Q173)</f>
        <v>4.7572093995599781E-4</v>
      </c>
    </row>
    <row r="155" spans="1:18" ht="25.5" x14ac:dyDescent="0.2">
      <c r="A155" s="2" t="s">
        <v>421</v>
      </c>
      <c r="B155" s="4" t="s">
        <v>45</v>
      </c>
      <c r="C155" s="50" t="s">
        <v>46</v>
      </c>
      <c r="D155" s="50" t="s">
        <v>422</v>
      </c>
      <c r="E155" s="13" t="s">
        <v>423</v>
      </c>
      <c r="F155" s="17" t="s">
        <v>56</v>
      </c>
      <c r="G155" s="17">
        <v>2</v>
      </c>
      <c r="H155" s="21">
        <f>IF(
                        C155="INSUMO",
                                        IFERROR(
                                            IF(
                                                INDEX(
                                                    Insumos!C:C,
                                                    MATCH(
                                                        D155&amp;B155,
                                                        Insumos!I:I,
                                                        0)
                                                )="Material",
                                                INDEX(
                                                    Insumos!F:F,
                                                    MATCH(
                                                        D155&amp;B155,
                                                        Insumos!I:I,
                                                        0)
                                                ),
                                                0
                                            ),
                                            "Não encontrado"),
                                        IFERROR(
                                            INDEX(
                                                Composições!I:I,
                                                MATCH(
                                                    D155&amp;B155,
                                                    Composições!AG:AG,
                                                    0)
                                            ),
                                            "Não encontrado")
                                    )</f>
        <v>0.45429999999999998</v>
      </c>
      <c r="I155" s="21">
        <f>IF(
                        C155="INSUMO",
                                        IFERROR(
                                            IF(
                                                INDEX(
                                                    Insumos!C:C,
                                                    MATCH(
                                                        D155&amp;B155,
                                                        Insumos!I:I,
                                                        0)
                                                )&lt;&gt;"Material",
                                                INDEX(
                                                    Insumos!F:F,
                                                    MATCH(
                                                        D155&amp;B155,
                                                        Insumos!I:I,
                                                        0)
                                                ),
                                                0
                                            ),
                                            "Não encontrado"),
                                        IFERROR(
                                            INDEX(
                                                Composições!K:K,
                                                MATCH(
                                                    D155&amp;B155,
                                                    Composições!AG:AG,
                                                    0)
                                            ),
                                            "Não encontrado")
                                    )</f>
        <v>1.9849064400000003</v>
      </c>
      <c r="J155" s="45">
        <v>0.2848</v>
      </c>
      <c r="K155" s="21">
        <f t="shared" si="49"/>
        <v>0.58368463999999998</v>
      </c>
      <c r="L155" s="21">
        <f t="shared" si="50"/>
        <v>1.16736928</v>
      </c>
      <c r="M155" s="21">
        <f t="shared" si="51"/>
        <v>2.550207794112</v>
      </c>
      <c r="N155" s="21">
        <f t="shared" si="52"/>
        <v>5.1004155882240001</v>
      </c>
      <c r="O155" s="21">
        <f t="shared" si="53"/>
        <v>2.4392064400000004</v>
      </c>
      <c r="P155" s="21">
        <f t="shared" si="54"/>
        <v>3.1338924341120005</v>
      </c>
      <c r="Q155" s="21">
        <f t="shared" si="55"/>
        <v>6.2677848682240009</v>
      </c>
      <c r="R155" s="45">
        <f>Q155/SUBTOTAL(109, Q20:Q173)</f>
        <v>3.5613552795048383E-5</v>
      </c>
    </row>
    <row r="156" spans="1:18" ht="38.25" x14ac:dyDescent="0.2">
      <c r="A156" s="1" t="s">
        <v>424</v>
      </c>
      <c r="B156" s="3" t="s">
        <v>98</v>
      </c>
      <c r="C156" s="49" t="s">
        <v>46</v>
      </c>
      <c r="D156" s="49" t="s">
        <v>425</v>
      </c>
      <c r="E156" s="12" t="s">
        <v>426</v>
      </c>
      <c r="F156" s="16" t="s">
        <v>66</v>
      </c>
      <c r="G156" s="16">
        <v>16.8</v>
      </c>
      <c r="H156" s="20">
        <f>IF(
                        C156="INSUMO",
                                        IFERROR(
                                            IF(
                                                INDEX(
                                                    Insumos!C:C,
                                                    MATCH(
                                                        D156&amp;B156,
                                                        Insumos!I:I,
                                                        0)
                                                )="Material",
                                                INDEX(
                                                    Insumos!F:F,
                                                    MATCH(
                                                        D156&amp;B156,
                                                        Insumos!I:I,
                                                        0)
                                                ),
                                                0
                                            ),
                                            "Não encontrado"),
                                        IFERROR(
                                            INDEX(
                                                Composições!I:I,
                                                MATCH(
                                                    D156&amp;B156,
                                                    Composições!AG:AG,
                                                    0)
                                            ),
                                            "Não encontrado")
                                    )</f>
        <v>9.9038000000000001E-2</v>
      </c>
      <c r="I156" s="20">
        <f>IF(
                        C156="INSUMO",
                                        IFERROR(
                                            IF(
                                                INDEX(
                                                    Insumos!C:C,
                                                    MATCH(
                                                        D156&amp;B156,
                                                        Insumos!I:I,
                                                        0)
                                                )&lt;&gt;"Material",
                                                INDEX(
                                                    Insumos!F:F,
                                                    MATCH(
                                                        D156&amp;B156,
                                                        Insumos!I:I,
                                                        0)
                                                ),
                                                0
                                            ),
                                            "Não encontrado"),
                                        IFERROR(
                                            INDEX(
                                                Composições!K:K,
                                                MATCH(
                                                    D156&amp;B156,
                                                    Composições!AG:AG,
                                                    0)
                                            ),
                                            "Não encontrado")
                                    )</f>
        <v>0.53586620336000002</v>
      </c>
      <c r="J156" s="44">
        <v>0.2848</v>
      </c>
      <c r="K156" s="20">
        <f t="shared" si="49"/>
        <v>0.12724402239999999</v>
      </c>
      <c r="L156" s="20">
        <f t="shared" si="50"/>
        <v>2.1376995763199997</v>
      </c>
      <c r="M156" s="20">
        <f t="shared" si="51"/>
        <v>0.68848089807692803</v>
      </c>
      <c r="N156" s="20">
        <f t="shared" si="52"/>
        <v>11.566479087692391</v>
      </c>
      <c r="O156" s="20">
        <f t="shared" si="53"/>
        <v>0.63490420335999997</v>
      </c>
      <c r="P156" s="20">
        <f t="shared" si="54"/>
        <v>0.81572492047692791</v>
      </c>
      <c r="Q156" s="20">
        <f t="shared" si="55"/>
        <v>13.704178664012389</v>
      </c>
      <c r="R156" s="44">
        <f>Q156/SUBTOTAL(109, Q20:Q173)</f>
        <v>7.786714136247513E-5</v>
      </c>
    </row>
    <row r="157" spans="1:18" x14ac:dyDescent="0.2">
      <c r="A157" s="2" t="s">
        <v>427</v>
      </c>
      <c r="B157" s="4" t="s">
        <v>45</v>
      </c>
      <c r="C157" s="50" t="s">
        <v>46</v>
      </c>
      <c r="D157" s="50" t="s">
        <v>428</v>
      </c>
      <c r="E157" s="13" t="s">
        <v>429</v>
      </c>
      <c r="F157" s="17" t="s">
        <v>56</v>
      </c>
      <c r="G157" s="17">
        <v>12</v>
      </c>
      <c r="H157" s="21">
        <f>IF(
                        C157="INSUMO",
                                        IFERROR(
                                            IF(
                                                INDEX(
                                                    Insumos!C:C,
                                                    MATCH(
                                                        D157&amp;B157,
                                                        Insumos!I:I,
                                                        0)
                                                )="Material",
                                                INDEX(
                                                    Insumos!F:F,
                                                    MATCH(
                                                        D157&amp;B157,
                                                        Insumos!I:I,
                                                        0)
                                                ),
                                                0
                                            ),
                                            "Não encontrado"),
                                        IFERROR(
                                            INDEX(
                                                Composições!I:I,
                                                MATCH(
                                                    D157&amp;B157,
                                                    Composições!AG:AG,
                                                    0)
                                            ),
                                            "Não encontrado")
                                    )</f>
        <v>0.12367500000000001</v>
      </c>
      <c r="I157" s="21">
        <f>IF(
                        C157="INSUMO",
                                        IFERROR(
                                            IF(
                                                INDEX(
                                                    Insumos!C:C,
                                                    MATCH(
                                                        D157&amp;B157,
                                                        Insumos!I:I,
                                                        0)
                                                )&lt;&gt;"Material",
                                                INDEX(
                                                    Insumos!F:F,
                                                    MATCH(
                                                        D157&amp;B157,
                                                        Insumos!I:I,
                                                        0)
                                                ),
                                                0
                                            ),
                                            "Não encontrado"),
                                        IFERROR(
                                            INDEX(
                                                Composições!K:K,
                                                MATCH(
                                                    D157&amp;B157,
                                                    Composições!AG:AG,
                                                    0)
                                            ),
                                            "Não encontrado")
                                    )</f>
        <v>0.90956989271999977</v>
      </c>
      <c r="J157" s="45">
        <v>0.2848</v>
      </c>
      <c r="K157" s="21">
        <f t="shared" si="49"/>
        <v>0.15889764000000001</v>
      </c>
      <c r="L157" s="21">
        <f t="shared" si="50"/>
        <v>1.9067716800000001</v>
      </c>
      <c r="M157" s="21">
        <f t="shared" si="51"/>
        <v>1.1686153981666556</v>
      </c>
      <c r="N157" s="21">
        <f t="shared" si="52"/>
        <v>14.023384777999867</v>
      </c>
      <c r="O157" s="21">
        <f t="shared" si="53"/>
        <v>1.0332448927199998</v>
      </c>
      <c r="P157" s="21">
        <f t="shared" si="54"/>
        <v>1.3275130381666556</v>
      </c>
      <c r="Q157" s="21">
        <f t="shared" si="55"/>
        <v>15.930156457999868</v>
      </c>
      <c r="R157" s="45">
        <f>Q157/SUBTOTAL(109, Q20:Q173)</f>
        <v>9.0515146894490342E-5</v>
      </c>
    </row>
    <row r="158" spans="1:18" x14ac:dyDescent="0.2">
      <c r="A158" s="8" t="s">
        <v>430</v>
      </c>
      <c r="B158" s="9"/>
      <c r="C158" s="9"/>
      <c r="D158" s="9"/>
      <c r="E158" s="9" t="s">
        <v>431</v>
      </c>
      <c r="F158" s="14"/>
      <c r="G158" s="14"/>
      <c r="H158" s="18"/>
      <c r="I158" s="18"/>
      <c r="J158" s="41" t="s">
        <v>43</v>
      </c>
      <c r="K158" s="18"/>
      <c r="L158" s="18">
        <f>SUBTOTAL(109,L159:L161)</f>
        <v>484.68639056639995</v>
      </c>
      <c r="M158" s="18"/>
      <c r="N158" s="18">
        <f>SUBTOTAL(109,N159:N161)</f>
        <v>12519.228097463816</v>
      </c>
      <c r="O158" s="18"/>
      <c r="P158" s="18"/>
      <c r="Q158" s="18">
        <f>SUBTOTAL(109,Q159:Q161)</f>
        <v>13003.914488030217</v>
      </c>
      <c r="R158" s="41">
        <f>Q158/SUBTOTAL(109, Q20:Q173)</f>
        <v>7.388824040685113E-2</v>
      </c>
    </row>
    <row r="159" spans="1:18" ht="25.5" x14ac:dyDescent="0.2">
      <c r="A159" s="1" t="s">
        <v>432</v>
      </c>
      <c r="B159" s="3" t="s">
        <v>45</v>
      </c>
      <c r="C159" s="49" t="s">
        <v>46</v>
      </c>
      <c r="D159" s="49" t="s">
        <v>433</v>
      </c>
      <c r="E159" s="12" t="s">
        <v>434</v>
      </c>
      <c r="F159" s="16" t="s">
        <v>56</v>
      </c>
      <c r="G159" s="16">
        <v>3</v>
      </c>
      <c r="H159" s="20">
        <f>IF(
                        C159="INSUMO",
                                        IFERROR(
                                            IF(
                                                INDEX(
                                                    Insumos!C:C,
                                                    MATCH(
                                                        D159&amp;B159,
                                                        Insumos!I:I,
                                                        0)
                                                )="Material",
                                                INDEX(
                                                    Insumos!F:F,
                                                    MATCH(
                                                        D159&amp;B159,
                                                        Insumos!I:I,
                                                        0)
                                                ),
                                                0
                                            ),
                                            "Não encontrado"),
                                        IFERROR(
                                            INDEX(
                                                Composições!I:I,
                                                MATCH(
                                                    D159&amp;B159,
                                                    Composições!AG:AG,
                                                    0)
                                            ),
                                            "Não encontrado")
                                    )</f>
        <v>9.6369999999999987</v>
      </c>
      <c r="I159" s="20">
        <f>IF(
                        C159="INSUMO",
                                        IFERROR(
                                            IF(
                                                INDEX(
                                                    Insumos!C:C,
                                                    MATCH(
                                                        D159&amp;B159,
                                                        Insumos!I:I,
                                                        0)
                                                )&lt;&gt;"Material",
                                                INDEX(
                                                    Insumos!F:F,
                                                    MATCH(
                                                        D159&amp;B159,
                                                        Insumos!I:I,
                                                        0)
                                                ),
                                                0
                                            ),
                                            "Não encontrado"),
                                        IFERROR(
                                            INDEX(
                                                Composições!K:K,
                                                MATCH(
                                                    D159&amp;B159,
                                                    Composições!AG:AG,
                                                    0)
                                            ),
                                            "Não encontrado")
                                    )</f>
        <v>61.977849300000003</v>
      </c>
      <c r="J159" s="44">
        <v>0.2848</v>
      </c>
      <c r="K159" s="20">
        <f>H159*(1+J159)</f>
        <v>12.381617599999998</v>
      </c>
      <c r="L159" s="20">
        <f>G159*K159</f>
        <v>37.144852799999995</v>
      </c>
      <c r="M159" s="20">
        <f>I159*(1+J159)</f>
        <v>79.62914078064</v>
      </c>
      <c r="N159" s="20">
        <f>G159*M159</f>
        <v>238.88742234192</v>
      </c>
      <c r="O159" s="20">
        <f>H159 + I159</f>
        <v>71.614849300000003</v>
      </c>
      <c r="P159" s="20">
        <f>O159*(1+J159)</f>
        <v>92.010758380639999</v>
      </c>
      <c r="Q159" s="20">
        <f>G159*P159</f>
        <v>276.03227514191997</v>
      </c>
      <c r="R159" s="44">
        <f>Q159/SUBTOTAL(109, Q20:Q173)</f>
        <v>1.5684153509706519E-3</v>
      </c>
    </row>
    <row r="160" spans="1:18" ht="25.5" x14ac:dyDescent="0.2">
      <c r="A160" s="2" t="s">
        <v>435</v>
      </c>
      <c r="B160" s="4" t="s">
        <v>98</v>
      </c>
      <c r="C160" s="50" t="s">
        <v>46</v>
      </c>
      <c r="D160" s="50" t="s">
        <v>436</v>
      </c>
      <c r="E160" s="13" t="s">
        <v>437</v>
      </c>
      <c r="F160" s="17" t="s">
        <v>56</v>
      </c>
      <c r="G160" s="17">
        <v>3</v>
      </c>
      <c r="H160" s="21">
        <f>IF(
                        C160="INSUMO",
                                        IFERROR(
                                            IF(
                                                INDEX(
                                                    Insumos!C:C,
                                                    MATCH(
                                                        D160&amp;B160,
                                                        Insumos!I:I,
                                                        0)
                                                )="Material",
                                                INDEX(
                                                    Insumos!F:F,
                                                    MATCH(
                                                        D160&amp;B160,
                                                        Insumos!I:I,
                                                        0)
                                                ),
                                                0
                                            ),
                                            "Não encontrado"),
                                        IFERROR(
                                            INDEX(
                                                Composições!I:I,
                                                MATCH(
                                                    D160&amp;B160,
                                                    Composições!AG:AG,
                                                    0)
                                            ),
                                            "Não encontrado")
                                    )</f>
        <v>87.083891999999992</v>
      </c>
      <c r="I160" s="21">
        <f>IF(
                        C160="INSUMO",
                                        IFERROR(
                                            IF(
                                                INDEX(
                                                    Insumos!C:C,
                                                    MATCH(
                                                        D160&amp;B160,
                                                        Insumos!I:I,
                                                        0)
                                                )&lt;&gt;"Material",
                                                INDEX(
                                                    Insumos!F:F,
                                                    MATCH(
                                                        D160&amp;B160,
                                                        Insumos!I:I,
                                                        0)
                                                ),
                                                0
                                            ),
                                            "Não encontrado"),
                                        IFERROR(
                                            INDEX(
                                                Composições!K:K,
                                                MATCH(
                                                    D160&amp;B160,
                                                    Composições!AG:AG,
                                                    0)
                                            ),
                                            "Não encontrado")
                                    )</f>
        <v>2464.3757509187999</v>
      </c>
      <c r="J160" s="45">
        <v>0.2848</v>
      </c>
      <c r="K160" s="21">
        <f>H160*(1+J160)</f>
        <v>111.88538444159998</v>
      </c>
      <c r="L160" s="21">
        <f>G160*K160</f>
        <v>335.65615332479996</v>
      </c>
      <c r="M160" s="21">
        <f>I160*(1+J160)</f>
        <v>3166.2299647804739</v>
      </c>
      <c r="N160" s="21">
        <f>G160*M160</f>
        <v>9498.6898943414217</v>
      </c>
      <c r="O160" s="21">
        <f>H160 + I160</f>
        <v>2551.4596429188</v>
      </c>
      <c r="P160" s="21">
        <f>O160*(1+J160)</f>
        <v>3278.1153492220742</v>
      </c>
      <c r="Q160" s="21">
        <f>G160*P160</f>
        <v>9834.3460476662221</v>
      </c>
      <c r="R160" s="45">
        <f>Q160/SUBTOTAL(109, Q20:Q173)</f>
        <v>5.5878752946505808E-2</v>
      </c>
    </row>
    <row r="161" spans="1:18" ht="25.5" x14ac:dyDescent="0.2">
      <c r="A161" s="1" t="s">
        <v>438</v>
      </c>
      <c r="B161" s="3" t="s">
        <v>98</v>
      </c>
      <c r="C161" s="49" t="s">
        <v>46</v>
      </c>
      <c r="D161" s="49" t="s">
        <v>439</v>
      </c>
      <c r="E161" s="12" t="s">
        <v>440</v>
      </c>
      <c r="F161" s="16" t="s">
        <v>56</v>
      </c>
      <c r="G161" s="16">
        <v>1</v>
      </c>
      <c r="H161" s="20">
        <f>IF(
                        C161="INSUMO",
                                        IFERROR(
                                            IF(
                                                INDEX(
                                                    Insumos!C:C,
                                                    MATCH(
                                                        D161&amp;B161,
                                                        Insumos!I:I,
                                                        0)
                                                )="Material",
                                                INDEX(
                                                    Insumos!F:F,
                                                    MATCH(
                                                        D161&amp;B161,
                                                        Insumos!I:I,
                                                        0)
                                                ),
                                                0
                                            ),
                                            "Não encontrado"),
                                        IFERROR(
                                            INDEX(
                                                Composições!I:I,
                                                MATCH(
                                                    D161&amp;B161,
                                                    Composições!AG:AG,
                                                    0)
                                            ),
                                            "Não encontrado")
                                    )</f>
        <v>87.083891999999992</v>
      </c>
      <c r="I161" s="20">
        <f>IF(
                        C161="INSUMO",
                                        IFERROR(
                                            IF(
                                                INDEX(
                                                    Insumos!C:C,
                                                    MATCH(
                                                        D161&amp;B161,
                                                        Insumos!I:I,
                                                        0)
                                                )&lt;&gt;"Material",
                                                INDEX(
                                                    Insumos!F:F,
                                                    MATCH(
                                                        D161&amp;B161,
                                                        Insumos!I:I,
                                                        0)
                                                ),
                                                0
                                            ),
                                            "Não encontrado"),
                                        IFERROR(
                                            INDEX(
                                                Composições!K:K,
                                                MATCH(
                                                    D161&amp;B161,
                                                    Composições!AG:AG,
                                                    0)
                                            ),
                                            "Não encontrado")
                                    )</f>
        <v>2165.0457509188</v>
      </c>
      <c r="J161" s="44">
        <v>0.2848</v>
      </c>
      <c r="K161" s="20">
        <f>H161*(1+J161)</f>
        <v>111.88538444159998</v>
      </c>
      <c r="L161" s="20">
        <f>G161*K161</f>
        <v>111.88538444159998</v>
      </c>
      <c r="M161" s="20">
        <f>I161*(1+J161)</f>
        <v>2781.6507807804742</v>
      </c>
      <c r="N161" s="20">
        <f>G161*M161</f>
        <v>2781.6507807804742</v>
      </c>
      <c r="O161" s="20">
        <f>H161 + I161</f>
        <v>2252.1296429188001</v>
      </c>
      <c r="P161" s="20">
        <f>O161*(1+J161)</f>
        <v>2893.536165222074</v>
      </c>
      <c r="Q161" s="20">
        <f>G161*P161</f>
        <v>2893.536165222074</v>
      </c>
      <c r="R161" s="44">
        <f>Q161/SUBTOTAL(109, Q20:Q173)</f>
        <v>1.6441072109374663E-2</v>
      </c>
    </row>
    <row r="162" spans="1:18" x14ac:dyDescent="0.2">
      <c r="A162" s="8" t="s">
        <v>441</v>
      </c>
      <c r="B162" s="9"/>
      <c r="C162" s="9"/>
      <c r="D162" s="9"/>
      <c r="E162" s="9" t="s">
        <v>442</v>
      </c>
      <c r="F162" s="14"/>
      <c r="G162" s="14"/>
      <c r="H162" s="18"/>
      <c r="I162" s="18"/>
      <c r="J162" s="41" t="s">
        <v>43</v>
      </c>
      <c r="K162" s="18"/>
      <c r="L162" s="18">
        <f>SUBTOTAL(109,L163:L168)</f>
        <v>1947.331425165456</v>
      </c>
      <c r="M162" s="18"/>
      <c r="N162" s="18">
        <f>SUBTOTAL(109,N163:N168)</f>
        <v>1855.2167001703983</v>
      </c>
      <c r="O162" s="18"/>
      <c r="P162" s="18"/>
      <c r="Q162" s="18">
        <f>SUBTOTAL(109,Q163:Q168)</f>
        <v>3802.5481253358544</v>
      </c>
      <c r="R162" s="41">
        <f>Q162/SUBTOTAL(109, Q20:Q173)</f>
        <v>2.1606077946917965E-2</v>
      </c>
    </row>
    <row r="163" spans="1:18" ht="25.5" x14ac:dyDescent="0.2">
      <c r="A163" s="2" t="s">
        <v>443</v>
      </c>
      <c r="B163" s="4" t="s">
        <v>98</v>
      </c>
      <c r="C163" s="50" t="s">
        <v>46</v>
      </c>
      <c r="D163" s="50" t="s">
        <v>444</v>
      </c>
      <c r="E163" s="13" t="s">
        <v>445</v>
      </c>
      <c r="F163" s="17" t="s">
        <v>70</v>
      </c>
      <c r="G163" s="17">
        <v>77.95</v>
      </c>
      <c r="H163" s="21">
        <f>IF(
                        C163="INSUMO",
                                        IFERROR(
                                            IF(
                                                INDEX(
                                                    Insumos!C:C,
                                                    MATCH(
                                                        D163&amp;B163,
                                                        Insumos!I:I,
                                                        0)
                                                )="Material",
                                                INDEX(
                                                    Insumos!F:F,
                                                    MATCH(
                                                        D163&amp;B163,
                                                        Insumos!I:I,
                                                        0)
                                                ),
                                                0
                                            ),
                                            "Não encontrado"),
                                        IFERROR(
                                            INDEX(
                                                Composições!I:I,
                                                MATCH(
                                                    D163&amp;B163,
                                                    Composições!AG:AG,
                                                    0)
                                            ),
                                            "Não encontrado")
                                    )</f>
        <v>7.1445950000000007</v>
      </c>
      <c r="I163" s="21">
        <f>IF(
                        C163="INSUMO",
                                        IFERROR(
                                            IF(
                                                INDEX(
                                                    Insumos!C:C,
                                                    MATCH(
                                                        D163&amp;B163,
                                                        Insumos!I:I,
                                                        0)
                                                )&lt;&gt;"Material",
                                                INDEX(
                                                    Insumos!F:F,
                                                    MATCH(
                                                        D163&amp;B163,
                                                        Insumos!I:I,
                                                        0)
                                                ),
                                                0
                                            ),
                                            "Não encontrado"),
                                        IFERROR(
                                            INDEX(
                                                Composições!K:K,
                                                MATCH(
                                                    D163&amp;B163,
                                                    Composições!AG:AG,
                                                    0)
                                            ),
                                            "Não encontrado")
                                    )</f>
        <v>5.1805480793200003</v>
      </c>
      <c r="J163" s="45">
        <v>0.2848</v>
      </c>
      <c r="K163" s="21">
        <f t="shared" ref="K163:K168" si="56">H163*(1+J163)</f>
        <v>9.1793756560000013</v>
      </c>
      <c r="L163" s="21">
        <f t="shared" ref="L163:L168" si="57">G163*K163</f>
        <v>715.53233238520011</v>
      </c>
      <c r="M163" s="21">
        <f t="shared" ref="M163:M168" si="58">I163*(1+J163)</f>
        <v>6.6559681723103363</v>
      </c>
      <c r="N163" s="21">
        <f t="shared" ref="N163:N168" si="59">G163*M163</f>
        <v>518.83271903159073</v>
      </c>
      <c r="O163" s="21">
        <f t="shared" ref="O163:O168" si="60">H163 + I163</f>
        <v>12.32514307932</v>
      </c>
      <c r="P163" s="21">
        <f t="shared" ref="P163:P168" si="61">O163*(1+J163)</f>
        <v>15.835343828310336</v>
      </c>
      <c r="Q163" s="21">
        <f t="shared" ref="Q163:Q168" si="62">G163*P163</f>
        <v>1234.3650514167907</v>
      </c>
      <c r="R163" s="45">
        <f>Q163/SUBTOTAL(109, Q20:Q173)</f>
        <v>7.0136620594399481E-3</v>
      </c>
    </row>
    <row r="164" spans="1:18" x14ac:dyDescent="0.2">
      <c r="A164" s="1" t="s">
        <v>446</v>
      </c>
      <c r="B164" s="3" t="s">
        <v>98</v>
      </c>
      <c r="C164" s="49" t="s">
        <v>46</v>
      </c>
      <c r="D164" s="49" t="s">
        <v>447</v>
      </c>
      <c r="E164" s="12" t="s">
        <v>448</v>
      </c>
      <c r="F164" s="16" t="s">
        <v>66</v>
      </c>
      <c r="G164" s="16">
        <v>46.5</v>
      </c>
      <c r="H164" s="20">
        <f>IF(
                        C164="INSUMO",
                                        IFERROR(
                                            IF(
                                                INDEX(
                                                    Insumos!C:C,
                                                    MATCH(
                                                        D164&amp;B164,
                                                        Insumos!I:I,
                                                        0)
                                                )="Material",
                                                INDEX(
                                                    Insumos!F:F,
                                                    MATCH(
                                                        D164&amp;B164,
                                                        Insumos!I:I,
                                                        0)
                                                ),
                                                0
                                            ),
                                            "Não encontrado"),
                                        IFERROR(
                                            INDEX(
                                                Composições!I:I,
                                                MATCH(
                                                    D164&amp;B164,
                                                    Composições!AG:AG,
                                                    0)
                                            ),
                                            "Não encontrado")
                                    )</f>
        <v>0.45823600000000003</v>
      </c>
      <c r="I164" s="20">
        <f>IF(
                        C164="INSUMO",
                                        IFERROR(
                                            IF(
                                                INDEX(
                                                    Insumos!C:C,
                                                    MATCH(
                                                        D164&amp;B164,
                                                        Insumos!I:I,
                                                        0)
                                                )&lt;&gt;"Material",
                                                INDEX(
                                                    Insumos!F:F,
                                                    MATCH(
                                                        D164&amp;B164,
                                                        Insumos!I:I,
                                                        0)
                                                ),
                                                0
                                            ),
                                            "Não encontrado"),
                                        IFERROR(
                                            INDEX(
                                                Composições!K:K,
                                                MATCH(
                                                    D164&amp;B164,
                                                    Composições!AG:AG,
                                                    0)
                                            ),
                                            "Não encontrado")
                                    )</f>
        <v>1.0606718014400001</v>
      </c>
      <c r="J164" s="44">
        <v>0.2848</v>
      </c>
      <c r="K164" s="20">
        <f t="shared" si="56"/>
        <v>0.58874161280000004</v>
      </c>
      <c r="L164" s="20">
        <f t="shared" si="57"/>
        <v>27.376484995200002</v>
      </c>
      <c r="M164" s="20">
        <f t="shared" si="58"/>
        <v>1.3627511304901121</v>
      </c>
      <c r="N164" s="20">
        <f t="shared" si="59"/>
        <v>63.367927567790211</v>
      </c>
      <c r="O164" s="20">
        <f t="shared" si="60"/>
        <v>1.5189078014400001</v>
      </c>
      <c r="P164" s="20">
        <f t="shared" si="61"/>
        <v>1.9514927432901121</v>
      </c>
      <c r="Q164" s="20">
        <f t="shared" si="62"/>
        <v>90.74441256299022</v>
      </c>
      <c r="R164" s="44">
        <f>Q164/SUBTOTAL(109, Q20:Q173)</f>
        <v>5.1560974022125722E-4</v>
      </c>
    </row>
    <row r="165" spans="1:18" ht="25.5" x14ac:dyDescent="0.2">
      <c r="A165" s="2" t="s">
        <v>449</v>
      </c>
      <c r="B165" s="4" t="s">
        <v>98</v>
      </c>
      <c r="C165" s="50" t="s">
        <v>46</v>
      </c>
      <c r="D165" s="50" t="s">
        <v>450</v>
      </c>
      <c r="E165" s="13" t="s">
        <v>451</v>
      </c>
      <c r="F165" s="17" t="s">
        <v>70</v>
      </c>
      <c r="G165" s="17">
        <v>89.75</v>
      </c>
      <c r="H165" s="21">
        <f>IF(
                        C165="INSUMO",
                                        IFERROR(
                                            IF(
                                                INDEX(
                                                    Insumos!C:C,
                                                    MATCH(
                                                        D165&amp;B165,
                                                        Insumos!I:I,
                                                        0)
                                                )="Material",
                                                INDEX(
                                                    Insumos!F:F,
                                                    MATCH(
                                                        D165&amp;B165,
                                                        Insumos!I:I,
                                                        0)
                                                ),
                                                0
                                            ),
                                            "Não encontrado"),
                                        IFERROR(
                                            INDEX(
                                                Composições!I:I,
                                                MATCH(
                                                    D165&amp;B165,
                                                    Composições!AG:AG,
                                                    0)
                                            ),
                                            "Não encontrado")
                                    )</f>
        <v>7.6178810000000006</v>
      </c>
      <c r="I165" s="21">
        <f>IF(
                        C165="INSUMO",
                                        IFERROR(
                                            IF(
                                                INDEX(
                                                    Insumos!C:C,
                                                    MATCH(
                                                        D165&amp;B165,
                                                        Insumos!I:I,
                                                        0)
                                                )&lt;&gt;"Material",
                                                INDEX(
                                                    Insumos!F:F,
                                                    MATCH(
                                                        D165&amp;B165,
                                                        Insumos!I:I,
                                                        0)
                                                ),
                                                0
                                            ),
                                            "Não encontrado"),
                                        IFERROR(
                                            INDEX(
                                                Composições!K:K,
                                                MATCH(
                                                    D165&amp;B165,
                                                    Composições!AG:AG,
                                                    0)
                                            ),
                                            "Não encontrado")
                                    )</f>
        <v>7.209969215200001</v>
      </c>
      <c r="J165" s="45">
        <v>0.2848</v>
      </c>
      <c r="K165" s="21">
        <f t="shared" si="56"/>
        <v>9.7874535088000005</v>
      </c>
      <c r="L165" s="21">
        <f t="shared" si="57"/>
        <v>878.42395241480006</v>
      </c>
      <c r="M165" s="21">
        <f t="shared" si="58"/>
        <v>9.2633684476889613</v>
      </c>
      <c r="N165" s="21">
        <f t="shared" si="59"/>
        <v>831.38731818008432</v>
      </c>
      <c r="O165" s="21">
        <f t="shared" si="60"/>
        <v>14.827850215200002</v>
      </c>
      <c r="P165" s="21">
        <f t="shared" si="61"/>
        <v>19.05082195648896</v>
      </c>
      <c r="Q165" s="21">
        <f t="shared" si="62"/>
        <v>1709.8112705948843</v>
      </c>
      <c r="R165" s="45">
        <f>Q165/SUBTOTAL(109, Q20:Q173)</f>
        <v>9.7151474141379968E-3</v>
      </c>
    </row>
    <row r="166" spans="1:18" ht="25.5" x14ac:dyDescent="0.2">
      <c r="A166" s="1" t="s">
        <v>452</v>
      </c>
      <c r="B166" s="3" t="s">
        <v>98</v>
      </c>
      <c r="C166" s="49" t="s">
        <v>46</v>
      </c>
      <c r="D166" s="49" t="s">
        <v>444</v>
      </c>
      <c r="E166" s="12" t="s">
        <v>453</v>
      </c>
      <c r="F166" s="16" t="s">
        <v>70</v>
      </c>
      <c r="G166" s="16">
        <v>7.95</v>
      </c>
      <c r="H166" s="20">
        <f>IF(
                        C166="INSUMO",
                                        IFERROR(
                                            IF(
                                                INDEX(
                                                    Insumos!C:C,
                                                    MATCH(
                                                        D166&amp;B166,
                                                        Insumos!I:I,
                                                        0)
                                                )="Material",
                                                INDEX(
                                                    Insumos!F:F,
                                                    MATCH(
                                                        D166&amp;B166,
                                                        Insumos!I:I,
                                                        0)
                                                ),
                                                0
                                            ),
                                            "Não encontrado"),
                                        IFERROR(
                                            INDEX(
                                                Composições!I:I,
                                                MATCH(
                                                    D166&amp;B166,
                                                    Composições!AG:AG,
                                                    0)
                                            ),
                                            "Não encontrado")
                                    )</f>
        <v>7.1445950000000007</v>
      </c>
      <c r="I166" s="20">
        <f>IF(
                        C166="INSUMO",
                                        IFERROR(
                                            IF(
                                                INDEX(
                                                    Insumos!C:C,
                                                    MATCH(
                                                        D166&amp;B166,
                                                        Insumos!I:I,
                                                        0)
                                                )&lt;&gt;"Material",
                                                INDEX(
                                                    Insumos!F:F,
                                                    MATCH(
                                                        D166&amp;B166,
                                                        Insumos!I:I,
                                                        0)
                                                ),
                                                0
                                            ),
                                            "Não encontrado"),
                                        IFERROR(
                                            INDEX(
                                                Composições!K:K,
                                                MATCH(
                                                    D166&amp;B166,
                                                    Composições!AG:AG,
                                                    0)
                                            ),
                                            "Não encontrado")
                                    )</f>
        <v>5.1805480793200003</v>
      </c>
      <c r="J166" s="44">
        <v>0.2848</v>
      </c>
      <c r="K166" s="20">
        <f t="shared" si="56"/>
        <v>9.1793756560000013</v>
      </c>
      <c r="L166" s="20">
        <f t="shared" si="57"/>
        <v>72.976036465200011</v>
      </c>
      <c r="M166" s="20">
        <f t="shared" si="58"/>
        <v>6.6559681723103363</v>
      </c>
      <c r="N166" s="20">
        <f t="shared" si="59"/>
        <v>52.914946969867174</v>
      </c>
      <c r="O166" s="20">
        <f t="shared" si="60"/>
        <v>12.32514307932</v>
      </c>
      <c r="P166" s="20">
        <f t="shared" si="61"/>
        <v>15.835343828310336</v>
      </c>
      <c r="Q166" s="20">
        <f t="shared" si="62"/>
        <v>125.89098343506717</v>
      </c>
      <c r="R166" s="44">
        <f>Q166/SUBTOTAL(109, Q20:Q173)</f>
        <v>7.153125512834841E-4</v>
      </c>
    </row>
    <row r="167" spans="1:18" x14ac:dyDescent="0.2">
      <c r="A167" s="2" t="s">
        <v>454</v>
      </c>
      <c r="B167" s="4" t="s">
        <v>45</v>
      </c>
      <c r="C167" s="50" t="s">
        <v>46</v>
      </c>
      <c r="D167" s="50" t="s">
        <v>455</v>
      </c>
      <c r="E167" s="13" t="s">
        <v>456</v>
      </c>
      <c r="F167" s="17" t="s">
        <v>56</v>
      </c>
      <c r="G167" s="17">
        <v>35</v>
      </c>
      <c r="H167" s="21">
        <f>IF(
                        C167="INSUMO",
                                        IFERROR(
                                            IF(
                                                INDEX(
                                                    Insumos!C:C,
                                                    MATCH(
                                                        D167&amp;B167,
                                                        Insumos!I:I,
                                                        0)
                                                )="Material",
                                                INDEX(
                                                    Insumos!F:F,
                                                    MATCH(
                                                        D167&amp;B167,
                                                        Insumos!I:I,
                                                        0)
                                                ),
                                                0
                                            ),
                                            "Não encontrado"),
                                        IFERROR(
                                            INDEX(
                                                Composições!I:I,
                                                MATCH(
                                                    D167&amp;B167,
                                                    Composições!AG:AG,
                                                    0)
                                            ),
                                            "Não encontrado")
                                    )</f>
        <v>0</v>
      </c>
      <c r="I167" s="21">
        <f>IF(
                        C167="INSUMO",
                                        IFERROR(
                                            IF(
                                                INDEX(
                                                    Insumos!C:C,
                                                    MATCH(
                                                        D167&amp;B167,
                                                        Insumos!I:I,
                                                        0)
                                                )&lt;&gt;"Material",
                                                INDEX(
                                                    Insumos!F:F,
                                                    MATCH(
                                                        D167&amp;B167,
                                                        Insumos!I:I,
                                                        0)
                                                ),
                                                0
                                            ),
                                            "Não encontrado"),
                                        IFERROR(
                                            INDEX(
                                                Composições!K:K,
                                                MATCH(
                                                    D167&amp;B167,
                                                    Composições!AG:AG,
                                                    0)
                                            ),
                                            "Não encontrado")
                                    )</f>
        <v>1.7670000000000003</v>
      </c>
      <c r="J167" s="45">
        <v>0.2848</v>
      </c>
      <c r="K167" s="21">
        <f t="shared" si="56"/>
        <v>0</v>
      </c>
      <c r="L167" s="21">
        <f t="shared" si="57"/>
        <v>0</v>
      </c>
      <c r="M167" s="21">
        <f t="shared" si="58"/>
        <v>2.2702416000000003</v>
      </c>
      <c r="N167" s="21">
        <f t="shared" si="59"/>
        <v>79.458456000000012</v>
      </c>
      <c r="O167" s="21">
        <f t="shared" si="60"/>
        <v>1.7670000000000003</v>
      </c>
      <c r="P167" s="21">
        <f t="shared" si="61"/>
        <v>2.2702416000000003</v>
      </c>
      <c r="Q167" s="21">
        <f t="shared" si="62"/>
        <v>79.458456000000012</v>
      </c>
      <c r="R167" s="45">
        <f>Q167/SUBTOTAL(109, Q20:Q173)</f>
        <v>4.5148293651802742E-4</v>
      </c>
    </row>
    <row r="168" spans="1:18" ht="25.5" x14ac:dyDescent="0.2">
      <c r="A168" s="1" t="s">
        <v>457</v>
      </c>
      <c r="B168" s="3" t="s">
        <v>98</v>
      </c>
      <c r="C168" s="49" t="s">
        <v>46</v>
      </c>
      <c r="D168" s="49" t="s">
        <v>458</v>
      </c>
      <c r="E168" s="12" t="s">
        <v>459</v>
      </c>
      <c r="F168" s="16" t="s">
        <v>70</v>
      </c>
      <c r="G168" s="16">
        <v>16.38</v>
      </c>
      <c r="H168" s="20">
        <f>IF(
                        C168="INSUMO",
                                        IFERROR(
                                            IF(
                                                INDEX(
                                                    Insumos!C:C,
                                                    MATCH(
                                                        D168&amp;B168,
                                                        Insumos!I:I,
                                                        0)
                                                )="Material",
                                                INDEX(
                                                    Insumos!F:F,
                                                    MATCH(
                                                        D168&amp;B168,
                                                        Insumos!I:I,
                                                        0)
                                                ),
                                                0
                                            ),
                                            "Não encontrado"),
                                        IFERROR(
                                            INDEX(
                                                Composições!I:I,
                                                MATCH(
                                                    D168&amp;B168,
                                                    Composições!AG:AG,
                                                    0)
                                            ),
                                            "Não encontrado")
                                    )</f>
        <v>12.022919000000002</v>
      </c>
      <c r="I168" s="20">
        <f>IF(
                        C168="INSUMO",
                                        IFERROR(
                                            IF(
                                                INDEX(
                                                    Insumos!C:C,
                                                    MATCH(
                                                        D168&amp;B168,
                                                        Insumos!I:I,
                                                        0)
                                                )&lt;&gt;"Material",
                                                INDEX(
                                                    Insumos!F:F,
                                                    MATCH(
                                                        D168&amp;B168,
                                                        Insumos!I:I,
                                                        0)
                                                ),
                                                0
                                            ),
                                            "Não encontrado"),
                                        IFERROR(
                                            INDEX(
                                                Composições!K:K,
                                                MATCH(
                                                    D168&amp;B168,
                                                    Composições!AG:AG,
                                                    0)
                                            ),
                                            "Não encontrado")
                                    )</f>
        <v>14.694938452959999</v>
      </c>
      <c r="J168" s="44">
        <v>0.2848</v>
      </c>
      <c r="K168" s="20">
        <f t="shared" si="56"/>
        <v>15.447046331200001</v>
      </c>
      <c r="L168" s="20">
        <f t="shared" si="57"/>
        <v>253.02261890505599</v>
      </c>
      <c r="M168" s="20">
        <f t="shared" si="58"/>
        <v>18.880056924363007</v>
      </c>
      <c r="N168" s="20">
        <f t="shared" si="59"/>
        <v>309.25533242106604</v>
      </c>
      <c r="O168" s="20">
        <f t="shared" si="60"/>
        <v>26.717857452960001</v>
      </c>
      <c r="P168" s="20">
        <f t="shared" si="61"/>
        <v>34.32710325556301</v>
      </c>
      <c r="Q168" s="20">
        <f t="shared" si="62"/>
        <v>562.27795132612209</v>
      </c>
      <c r="R168" s="44">
        <f>Q168/SUBTOTAL(109, Q20:Q173)</f>
        <v>3.1948632453172518E-3</v>
      </c>
    </row>
    <row r="169" spans="1:18" x14ac:dyDescent="0.2">
      <c r="A169" s="8" t="s">
        <v>460</v>
      </c>
      <c r="B169" s="9"/>
      <c r="C169" s="9"/>
      <c r="D169" s="9"/>
      <c r="E169" s="9" t="s">
        <v>461</v>
      </c>
      <c r="F169" s="14"/>
      <c r="G169" s="14"/>
      <c r="H169" s="18"/>
      <c r="I169" s="18"/>
      <c r="J169" s="41" t="s">
        <v>43</v>
      </c>
      <c r="K169" s="18"/>
      <c r="L169" s="18">
        <f>SUBTOTAL(109,L170:L171)</f>
        <v>13398.9789318</v>
      </c>
      <c r="M169" s="18"/>
      <c r="N169" s="18">
        <f>SUBTOTAL(109,N170:N171)</f>
        <v>334.96688103278404</v>
      </c>
      <c r="O169" s="18"/>
      <c r="P169" s="18"/>
      <c r="Q169" s="18">
        <f>SUBTOTAL(109,Q170:Q171)</f>
        <v>13733.945812832784</v>
      </c>
      <c r="R169" s="41">
        <f>Q169/SUBTOTAL(109, Q20:Q173)</f>
        <v>7.8036278298148798E-2</v>
      </c>
    </row>
    <row r="170" spans="1:18" ht="25.5" x14ac:dyDescent="0.2">
      <c r="A170" s="2" t="s">
        <v>462</v>
      </c>
      <c r="B170" s="4" t="s">
        <v>45</v>
      </c>
      <c r="C170" s="50" t="s">
        <v>58</v>
      </c>
      <c r="D170" s="50" t="s">
        <v>463</v>
      </c>
      <c r="E170" s="13" t="s">
        <v>464</v>
      </c>
      <c r="F170" s="17" t="s">
        <v>70</v>
      </c>
      <c r="G170" s="17">
        <v>47.18</v>
      </c>
      <c r="H170" s="21">
        <f>IF(
                        C170="INSUMO",
                                        IFERROR(
                                            IF(
                                                INDEX(
                                                    Insumos!C:C,
                                                    MATCH(
                                                        D170&amp;B170,
                                                        Insumos!I:I,
                                                        0)
                                                )="Material",
                                                INDEX(
                                                    Insumos!F:F,
                                                    MATCH(
                                                        D170&amp;B170,
                                                        Insumos!I:I,
                                                        0)
                                                ),
                                                0
                                            ),
                                            "Não encontrado"),
                                        IFERROR(
                                            INDEX(
                                                Composições!I:I,
                                                MATCH(
                                                    D170&amp;B170,
                                                    Composições!AG:AG,
                                                    0)
                                            ),
                                            "Não encontrado")
                                    )</f>
        <v>220</v>
      </c>
      <c r="I170" s="21">
        <f>IF(
                        C170="INSUMO",
                                        IFERROR(
                                            IF(
                                                INDEX(
                                                    Insumos!C:C,
                                                    MATCH(
                                                        D170&amp;B170,
                                                        Insumos!I:I,
                                                        0)
                                                )&lt;&gt;"Material",
                                                INDEX(
                                                    Insumos!F:F,
                                                    MATCH(
                                                        D170&amp;B170,
                                                        Insumos!I:I,
                                                        0)
                                                ),
                                                0
                                            ),
                                            "Não encontrado"),
                                        IFERROR(
                                            INDEX(
                                                Composições!K:K,
                                                MATCH(
                                                    D170&amp;B170,
                                                    Composições!AG:AG,
                                                    0)
                                            ),
                                            "Não encontrado")
                                    )</f>
        <v>0</v>
      </c>
      <c r="J170" s="45">
        <v>0.2848</v>
      </c>
      <c r="K170" s="21">
        <f>H170*(1+J170)</f>
        <v>282.65600000000001</v>
      </c>
      <c r="L170" s="21">
        <f>G170*K170</f>
        <v>13335.710080000001</v>
      </c>
      <c r="M170" s="21">
        <f>I170*(1+J170)</f>
        <v>0</v>
      </c>
      <c r="N170" s="21">
        <f>G170*M170</f>
        <v>0</v>
      </c>
      <c r="O170" s="21">
        <f>H170 + I170</f>
        <v>220</v>
      </c>
      <c r="P170" s="21">
        <f>O170*(1+J170)</f>
        <v>282.65600000000001</v>
      </c>
      <c r="Q170" s="21">
        <f>G170*P170</f>
        <v>13335.710080000001</v>
      </c>
      <c r="R170" s="45">
        <f>Q170/SUBTOTAL(109, Q20:Q173)</f>
        <v>7.5773502916687149E-2</v>
      </c>
    </row>
    <row r="171" spans="1:18" x14ac:dyDescent="0.2">
      <c r="A171" s="1" t="s">
        <v>465</v>
      </c>
      <c r="B171" s="3" t="s">
        <v>45</v>
      </c>
      <c r="C171" s="49" t="s">
        <v>46</v>
      </c>
      <c r="D171" s="49" t="s">
        <v>466</v>
      </c>
      <c r="E171" s="12" t="s">
        <v>467</v>
      </c>
      <c r="F171" s="16" t="s">
        <v>70</v>
      </c>
      <c r="G171" s="16">
        <v>47.18</v>
      </c>
      <c r="H171" s="20">
        <f>IF(
                        C171="INSUMO",
                                        IFERROR(
                                            IF(
                                                INDEX(
                                                    Insumos!C:C,
                                                    MATCH(
                                                        D171&amp;B171,
                                                        Insumos!I:I,
                                                        0)
                                                )="Material",
                                                INDEX(
                                                    Insumos!F:F,
                                                    MATCH(
                                                        D171&amp;B171,
                                                        Insumos!I:I,
                                                        0)
                                                ),
                                                0
                                            ),
                                            "Não encontrado"),
                                        IFERROR(
                                            INDEX(
                                                Composições!I:I,
                                                MATCH(
                                                    D171&amp;B171,
                                                    Composições!AG:AG,
                                                    0)
                                            ),
                                            "Não encontrado")
                                    )</f>
        <v>1.04375</v>
      </c>
      <c r="I171" s="20">
        <f>IF(
                        C171="INSUMO",
                                        IFERROR(
                                            IF(
                                                INDEX(
                                                    Insumos!C:C,
                                                    MATCH(
                                                        D171&amp;B171,
                                                        Insumos!I:I,
                                                        0)
                                                )&lt;&gt;"Material",
                                                INDEX(
                                                    Insumos!F:F,
                                                    MATCH(
                                                        D171&amp;B171,
                                                        Insumos!I:I,
                                                        0)
                                                ),
                                                0
                                            ),
                                            "Não encontrado"),
                                        IFERROR(
                                            INDEX(
                                                Composições!K:K,
                                                MATCH(
                                                    D171&amp;B171,
                                                    Composições!AG:AG,
                                                    0)
                                            ),
                                            "Não encontrado")
                                    )</f>
        <v>5.5259685000000012</v>
      </c>
      <c r="J171" s="44">
        <v>0.2848</v>
      </c>
      <c r="K171" s="20">
        <f>H171*(1+J171)</f>
        <v>1.3410099999999998</v>
      </c>
      <c r="L171" s="20">
        <f>G171*K171</f>
        <v>63.268851799999993</v>
      </c>
      <c r="M171" s="20">
        <f>I171*(1+J171)</f>
        <v>7.099764328800001</v>
      </c>
      <c r="N171" s="20">
        <f>G171*M171</f>
        <v>334.96688103278404</v>
      </c>
      <c r="O171" s="20">
        <f>H171 + I171</f>
        <v>6.5697185000000013</v>
      </c>
      <c r="P171" s="20">
        <f>O171*(1+J171)</f>
        <v>8.4407743288000017</v>
      </c>
      <c r="Q171" s="20">
        <f>G171*P171</f>
        <v>398.23573283278409</v>
      </c>
      <c r="R171" s="44">
        <f>Q171/SUBTOTAL(109, Q20:Q173)</f>
        <v>2.2627753814616529E-3</v>
      </c>
    </row>
    <row r="172" spans="1:18" x14ac:dyDescent="0.2">
      <c r="A172" s="8" t="s">
        <v>468</v>
      </c>
      <c r="B172" s="9"/>
      <c r="C172" s="9"/>
      <c r="D172" s="9"/>
      <c r="E172" s="9" t="s">
        <v>469</v>
      </c>
      <c r="F172" s="14"/>
      <c r="G172" s="14"/>
      <c r="H172" s="18"/>
      <c r="I172" s="18"/>
      <c r="J172" s="41" t="s">
        <v>43</v>
      </c>
      <c r="K172" s="18"/>
      <c r="L172" s="18">
        <f>SUBTOTAL(109,L173:L173)</f>
        <v>154.33832291680002</v>
      </c>
      <c r="M172" s="18"/>
      <c r="N172" s="18">
        <f>SUBTOTAL(109,N173:N173)</f>
        <v>91.36003503870144</v>
      </c>
      <c r="O172" s="18"/>
      <c r="P172" s="18"/>
      <c r="Q172" s="18">
        <f>SUBTOTAL(109,Q173:Q173)</f>
        <v>245.69835795550145</v>
      </c>
      <c r="R172" s="41">
        <f>Q172/SUBTOTAL(109, Q20:Q173)</f>
        <v>1.3960580375159469E-3</v>
      </c>
    </row>
    <row r="173" spans="1:18" x14ac:dyDescent="0.2">
      <c r="A173" s="2" t="s">
        <v>470</v>
      </c>
      <c r="B173" s="4" t="s">
        <v>45</v>
      </c>
      <c r="C173" s="50" t="s">
        <v>46</v>
      </c>
      <c r="D173" s="50" t="s">
        <v>471</v>
      </c>
      <c r="E173" s="13" t="s">
        <v>472</v>
      </c>
      <c r="F173" s="17" t="s">
        <v>70</v>
      </c>
      <c r="G173" s="17">
        <v>125.5</v>
      </c>
      <c r="H173" s="21">
        <f>IF(
                        C173="INSUMO",
                                        IFERROR(
                                            IF(
                                                INDEX(
                                                    Insumos!C:C,
                                                    MATCH(
                                                        D173&amp;B173,
                                                        Insumos!I:I,
                                                        0)
                                                )="Material",
                                                INDEX(
                                                    Insumos!F:F,
                                                    MATCH(
                                                        D173&amp;B173,
                                                        Insumos!I:I,
                                                        0)
                                                ),
                                                0
                                            ),
                                            "Não encontrado"),
                                        IFERROR(
                                            INDEX(
                                                Composições!I:I,
                                                MATCH(
                                                    D173&amp;B173,
                                                    Composições!AG:AG,
                                                    0)
                                            ),
                                            "Não encontrado")
                                    )</f>
        <v>0.95718200000000009</v>
      </c>
      <c r="I173" s="21">
        <f>IF(
                        C173="INSUMO",
                                        IFERROR(
                                            IF(
                                                INDEX(
                                                    Insumos!C:C,
                                                    MATCH(
                                                        D173&amp;B173,
                                                        Insumos!I:I,
                                                        0)
                                                )&lt;&gt;"Material",
                                                INDEX(
                                                    Insumos!F:F,
                                                    MATCH(
                                                        D173&amp;B173,
                                                        Insumos!I:I,
                                                        0)
                                                ),
                                                0
                                            ),
                                            "Não encontrado"),
                                        IFERROR(
                                            INDEX(
                                                Composições!K:K,
                                                MATCH(
                                                    D173&amp;B173,
                                                    Composições!AG:AG,
                                                    0)
                                            ),
                                            "Não encontrado")
                                    )</f>
        <v>0.56660056560000005</v>
      </c>
      <c r="J173" s="45">
        <v>0.2848</v>
      </c>
      <c r="K173" s="21">
        <f>H173*(1+J173)</f>
        <v>1.2297874336000001</v>
      </c>
      <c r="L173" s="21">
        <f>G173*K173</f>
        <v>154.33832291680002</v>
      </c>
      <c r="M173" s="21">
        <f>I173*(1+J173)</f>
        <v>0.72796840668287999</v>
      </c>
      <c r="N173" s="21">
        <f>G173*M173</f>
        <v>91.36003503870144</v>
      </c>
      <c r="O173" s="21">
        <f>H173 + I173</f>
        <v>1.5237825656000001</v>
      </c>
      <c r="P173" s="21">
        <f>O173*(1+J173)</f>
        <v>1.9577558402828801</v>
      </c>
      <c r="Q173" s="21">
        <f>G173*P173</f>
        <v>245.69835795550145</v>
      </c>
      <c r="R173" s="45">
        <f>Q173/SUBTOTAL(109, Q20:Q173)</f>
        <v>1.3960580375159469E-3</v>
      </c>
    </row>
    <row r="174" spans="1:18" ht="33" customHeight="1" x14ac:dyDescent="0.2">
      <c r="N174" s="115" t="s">
        <v>943</v>
      </c>
      <c r="O174" s="115"/>
      <c r="P174" s="115"/>
      <c r="Q174" s="116">
        <f>SUBTOTAL(109,Q20:Q173)</f>
        <v>175994.37226311938</v>
      </c>
      <c r="R174" s="116"/>
    </row>
  </sheetData>
  <mergeCells count="41">
    <mergeCell ref="F2:H9"/>
    <mergeCell ref="A11:I11"/>
    <mergeCell ref="N174:P174"/>
    <mergeCell ref="Q174:R174"/>
    <mergeCell ref="A15:B15"/>
    <mergeCell ref="C15:D15"/>
    <mergeCell ref="F15:G15"/>
    <mergeCell ref="P18:P19"/>
    <mergeCell ref="Q18:Q19"/>
    <mergeCell ref="O18:O19"/>
    <mergeCell ref="C12:D12"/>
    <mergeCell ref="A18:A19"/>
    <mergeCell ref="M18:N18"/>
    <mergeCell ref="J18:J19"/>
    <mergeCell ref="H18:I18"/>
    <mergeCell ref="F12:G12"/>
    <mergeCell ref="A13:B13"/>
    <mergeCell ref="C13:D13"/>
    <mergeCell ref="F13:G13"/>
    <mergeCell ref="A14:B14"/>
    <mergeCell ref="C14:D14"/>
    <mergeCell ref="D18:D19"/>
    <mergeCell ref="C18:C19"/>
    <mergeCell ref="B18:B19"/>
    <mergeCell ref="E18:E19"/>
    <mergeCell ref="F14:G14"/>
    <mergeCell ref="R18:R19"/>
    <mergeCell ref="A17:R17"/>
    <mergeCell ref="G18:G19"/>
    <mergeCell ref="K18:L18"/>
    <mergeCell ref="A1:G1"/>
    <mergeCell ref="B2:E2"/>
    <mergeCell ref="B3:E3"/>
    <mergeCell ref="B4:E4"/>
    <mergeCell ref="B5:E5"/>
    <mergeCell ref="B6:E6"/>
    <mergeCell ref="F18:F19"/>
    <mergeCell ref="B7:E7"/>
    <mergeCell ref="B8:E8"/>
    <mergeCell ref="B9:E9"/>
    <mergeCell ref="A12:B12"/>
  </mergeCells>
  <pageMargins left="0.78749999999999998" right="0.78749999999999998" top="1.05277777777778" bottom="1.05277777777778" header="0.78749999999999998" footer="0.78749999999999998"/>
  <pageSetup paperSize="9" scale="53" orientation="landscape" useFirstPageNumber="1" horizontalDpi="300" verticalDpi="300" r:id="rId1"/>
  <headerFooter>
    <oddHeader>&amp;C&amp;"Times New Roman,Normal"&amp;12&amp;A</oddHeader>
    <oddFooter>&amp;C&amp;"Times New Roman,Normal"&amp;12Página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63"/>
  <sheetViews>
    <sheetView workbookViewId="0">
      <selection activeCell="E24" sqref="E24"/>
    </sheetView>
  </sheetViews>
  <sheetFormatPr defaultColWidth="11.5703125" defaultRowHeight="12.75" x14ac:dyDescent="0.2"/>
  <cols>
    <col min="1" max="1" width="12.28515625" customWidth="1"/>
    <col min="2" max="2" width="11.7109375" style="5" bestFit="1" customWidth="1"/>
    <col min="3" max="4" width="13.42578125" style="5" customWidth="1"/>
    <col min="5" max="5" width="70.140625" customWidth="1"/>
    <col min="6" max="6" width="8.140625" style="5" customWidth="1"/>
    <col min="7" max="25" width="13.7109375" style="6" customWidth="1"/>
    <col min="26" max="26" width="11.7109375" customWidth="1"/>
    <col min="27" max="27" width="16" customWidth="1"/>
    <col min="30" max="30" width="38.5703125" customWidth="1"/>
    <col min="31" max="31" width="21.85546875" customWidth="1"/>
    <col min="32" max="32" width="20.85546875" customWidth="1"/>
  </cols>
  <sheetData>
    <row r="1" spans="1:33" x14ac:dyDescent="0.2">
      <c r="A1" s="93" t="s">
        <v>0</v>
      </c>
      <c r="B1" s="94"/>
      <c r="C1" s="94"/>
      <c r="D1" s="94"/>
      <c r="E1" s="94"/>
      <c r="F1" s="94"/>
      <c r="G1" s="94"/>
      <c r="H1" s="38"/>
      <c r="I1" s="38"/>
      <c r="J1" s="38"/>
      <c r="K1" s="38"/>
      <c r="L1" s="38"/>
      <c r="M1" s="38"/>
      <c r="N1" s="38"/>
      <c r="O1" s="38"/>
      <c r="P1" s="38"/>
      <c r="Q1" s="38"/>
      <c r="R1" s="38"/>
      <c r="S1" s="38"/>
      <c r="T1" s="38"/>
      <c r="U1" s="38"/>
      <c r="V1" s="38"/>
      <c r="W1" s="38"/>
      <c r="X1" s="38"/>
      <c r="Y1" s="38"/>
      <c r="Z1" s="38"/>
      <c r="AA1" s="38"/>
    </row>
    <row r="2" spans="1:33" x14ac:dyDescent="0.2">
      <c r="A2" s="39" t="s">
        <v>1</v>
      </c>
      <c r="B2" s="80" t="s">
        <v>2</v>
      </c>
      <c r="C2" s="81"/>
      <c r="D2" s="81"/>
      <c r="E2" s="81"/>
      <c r="F2" s="25"/>
      <c r="G2" s="26"/>
      <c r="H2" s="47"/>
      <c r="I2" s="47"/>
      <c r="J2" s="47"/>
      <c r="K2" s="47"/>
      <c r="L2" s="47"/>
      <c r="M2" s="47"/>
      <c r="N2" s="47"/>
      <c r="O2" s="47"/>
      <c r="P2" s="47"/>
      <c r="Q2" s="47"/>
      <c r="R2" s="47"/>
      <c r="S2" s="47"/>
      <c r="T2" s="47"/>
      <c r="U2" s="47"/>
      <c r="V2" s="47"/>
      <c r="W2" s="47"/>
      <c r="X2" s="47"/>
      <c r="Y2" s="47"/>
      <c r="Z2" s="38"/>
      <c r="AA2" s="38"/>
    </row>
    <row r="3" spans="1:33" x14ac:dyDescent="0.2">
      <c r="A3" s="24" t="s">
        <v>3</v>
      </c>
      <c r="B3" s="82" t="s">
        <v>4</v>
      </c>
      <c r="C3" s="83"/>
      <c r="D3" s="83"/>
      <c r="E3" s="83"/>
      <c r="F3" s="27"/>
      <c r="G3" s="28"/>
      <c r="H3" s="48"/>
      <c r="I3" s="48"/>
      <c r="J3" s="48"/>
      <c r="K3" s="48"/>
      <c r="L3" s="48"/>
      <c r="M3" s="48"/>
      <c r="N3" s="48"/>
      <c r="O3" s="48"/>
      <c r="P3" s="48"/>
      <c r="Q3" s="48"/>
      <c r="R3" s="48"/>
      <c r="S3" s="48"/>
      <c r="T3" s="48"/>
      <c r="U3" s="48"/>
      <c r="V3" s="48"/>
      <c r="W3" s="48"/>
      <c r="X3" s="48"/>
      <c r="Y3" s="48"/>
      <c r="Z3" s="38"/>
      <c r="AA3" s="38"/>
    </row>
    <row r="4" spans="1:33" x14ac:dyDescent="0.2">
      <c r="A4" s="39" t="s">
        <v>5</v>
      </c>
      <c r="B4" s="80" t="s">
        <v>6</v>
      </c>
      <c r="C4" s="81"/>
      <c r="D4" s="81"/>
      <c r="E4" s="81"/>
      <c r="F4" s="29"/>
      <c r="G4" s="28"/>
      <c r="H4" s="48"/>
      <c r="I4" s="48"/>
      <c r="J4" s="48"/>
      <c r="K4" s="48"/>
      <c r="L4" s="48"/>
      <c r="M4" s="48"/>
      <c r="N4" s="48"/>
      <c r="O4" s="48"/>
      <c r="P4" s="48"/>
      <c r="Q4" s="48"/>
      <c r="R4" s="48"/>
      <c r="S4" s="48"/>
      <c r="T4" s="48"/>
      <c r="U4" s="48"/>
      <c r="V4" s="48"/>
      <c r="W4" s="48"/>
      <c r="X4" s="48"/>
      <c r="Y4" s="48"/>
      <c r="Z4" s="38"/>
      <c r="AA4" s="38"/>
    </row>
    <row r="5" spans="1:33" x14ac:dyDescent="0.2">
      <c r="A5" s="24" t="s">
        <v>7</v>
      </c>
      <c r="B5" s="82" t="s">
        <v>8</v>
      </c>
      <c r="C5" s="83"/>
      <c r="D5" s="83"/>
      <c r="E5" s="83"/>
      <c r="F5" s="29"/>
      <c r="G5" s="28"/>
      <c r="H5" s="48"/>
      <c r="I5" s="48"/>
      <c r="J5" s="48"/>
      <c r="K5" s="48"/>
      <c r="L5" s="48"/>
      <c r="M5" s="48"/>
      <c r="N5" s="48"/>
      <c r="O5" s="48"/>
      <c r="P5" s="48"/>
      <c r="Q5" s="48"/>
      <c r="R5" s="48"/>
      <c r="S5" s="48"/>
      <c r="T5" s="48"/>
      <c r="U5" s="48"/>
      <c r="V5" s="48"/>
      <c r="W5" s="48"/>
      <c r="X5" s="48"/>
      <c r="Y5" s="48"/>
      <c r="Z5" s="38"/>
      <c r="AA5" s="38"/>
    </row>
    <row r="6" spans="1:33" x14ac:dyDescent="0.2">
      <c r="A6" s="39" t="s">
        <v>9</v>
      </c>
      <c r="B6" s="80" t="s">
        <v>10</v>
      </c>
      <c r="C6" s="81"/>
      <c r="D6" s="81"/>
      <c r="E6" s="81"/>
      <c r="F6" s="27"/>
      <c r="G6" s="30"/>
      <c r="H6" s="36"/>
      <c r="I6" s="36"/>
      <c r="J6" s="36"/>
      <c r="K6" s="36"/>
      <c r="L6" s="36"/>
      <c r="M6" s="36"/>
      <c r="N6" s="36"/>
      <c r="O6" s="36"/>
      <c r="P6" s="36"/>
      <c r="Q6" s="36"/>
      <c r="R6" s="36"/>
      <c r="S6" s="36"/>
      <c r="T6" s="36"/>
      <c r="U6" s="36"/>
      <c r="V6" s="36"/>
      <c r="W6" s="36"/>
      <c r="X6" s="36"/>
      <c r="Y6" s="36"/>
      <c r="Z6" s="38"/>
      <c r="AA6" s="38"/>
    </row>
    <row r="7" spans="1:33" x14ac:dyDescent="0.2">
      <c r="A7" s="24" t="s">
        <v>11</v>
      </c>
      <c r="B7" s="82" t="s">
        <v>12</v>
      </c>
      <c r="C7" s="83"/>
      <c r="D7" s="83"/>
      <c r="E7" s="83"/>
      <c r="F7" s="27"/>
      <c r="G7" s="30"/>
      <c r="H7" s="36"/>
      <c r="I7" s="36"/>
      <c r="J7" s="36"/>
      <c r="K7" s="36"/>
      <c r="L7" s="36"/>
      <c r="M7" s="36"/>
      <c r="N7" s="36"/>
      <c r="O7" s="36"/>
      <c r="P7" s="36"/>
      <c r="Q7" s="36"/>
      <c r="R7" s="36"/>
      <c r="S7" s="36"/>
      <c r="T7" s="36"/>
      <c r="U7" s="36"/>
      <c r="V7" s="36"/>
      <c r="W7" s="36"/>
      <c r="X7" s="36"/>
      <c r="Y7" s="36"/>
      <c r="Z7" s="38"/>
      <c r="AA7" s="38"/>
    </row>
    <row r="8" spans="1:33" x14ac:dyDescent="0.2">
      <c r="A8" s="24" t="s">
        <v>15</v>
      </c>
      <c r="B8" s="82" t="s">
        <v>16</v>
      </c>
      <c r="C8" s="83"/>
      <c r="D8" s="83"/>
      <c r="E8" s="83"/>
      <c r="F8" s="31"/>
      <c r="G8" s="32"/>
      <c r="H8" s="36"/>
      <c r="I8" s="36"/>
      <c r="J8" s="36"/>
      <c r="K8" s="36"/>
      <c r="L8" s="36"/>
      <c r="M8" s="36"/>
      <c r="N8" s="36"/>
      <c r="O8" s="36"/>
      <c r="P8" s="36"/>
      <c r="Q8" s="36"/>
      <c r="R8" s="36"/>
      <c r="S8" s="36"/>
      <c r="T8" s="36"/>
      <c r="U8" s="36"/>
      <c r="V8" s="36"/>
      <c r="W8" s="36"/>
      <c r="X8" s="36"/>
      <c r="Y8" s="36"/>
      <c r="Z8" s="38"/>
      <c r="AA8" s="38"/>
    </row>
    <row r="9" spans="1:33" x14ac:dyDescent="0.2">
      <c r="A9" s="33"/>
      <c r="B9" s="34"/>
      <c r="C9" s="34"/>
      <c r="D9" s="34"/>
      <c r="E9" s="34"/>
      <c r="F9" s="35"/>
      <c r="G9" s="36"/>
      <c r="H9" s="36"/>
      <c r="I9" s="36"/>
      <c r="J9" s="36"/>
      <c r="K9" s="36"/>
      <c r="L9" s="36"/>
      <c r="M9" s="36"/>
      <c r="N9" s="36"/>
      <c r="O9" s="36"/>
      <c r="P9" s="36"/>
      <c r="Q9" s="36"/>
      <c r="R9" s="36"/>
      <c r="S9" s="36"/>
      <c r="T9" s="36"/>
      <c r="U9" s="36"/>
      <c r="V9" s="36"/>
      <c r="W9" s="36"/>
      <c r="X9" s="36"/>
      <c r="Y9" s="36"/>
      <c r="Z9" s="38"/>
      <c r="AA9" s="38"/>
    </row>
    <row r="10" spans="1:33" x14ac:dyDescent="0.2">
      <c r="A10" s="38"/>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row>
    <row r="11" spans="1:33" x14ac:dyDescent="0.2">
      <c r="A11" s="75" t="s">
        <v>473</v>
      </c>
      <c r="B11" s="76"/>
      <c r="C11" s="76"/>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row>
    <row r="12" spans="1:33" x14ac:dyDescent="0.2">
      <c r="A12" s="77" t="s">
        <v>29</v>
      </c>
      <c r="B12" s="77" t="s">
        <v>28</v>
      </c>
      <c r="C12" s="77" t="s">
        <v>18</v>
      </c>
      <c r="D12" s="77" t="s">
        <v>18</v>
      </c>
      <c r="E12" s="77" t="s">
        <v>11</v>
      </c>
      <c r="F12" s="77" t="s">
        <v>30</v>
      </c>
      <c r="G12" s="77" t="s">
        <v>474</v>
      </c>
      <c r="H12" s="77" t="s">
        <v>34</v>
      </c>
      <c r="I12" s="77"/>
      <c r="J12" s="95" t="s">
        <v>475</v>
      </c>
      <c r="K12" s="77"/>
      <c r="L12" s="77" t="s">
        <v>476</v>
      </c>
      <c r="M12" s="77"/>
      <c r="N12" s="77" t="s">
        <v>477</v>
      </c>
      <c r="O12" s="77"/>
      <c r="P12" s="77" t="s">
        <v>478</v>
      </c>
      <c r="Q12" s="77"/>
      <c r="R12" s="77" t="s">
        <v>479</v>
      </c>
      <c r="S12" s="77"/>
      <c r="T12" s="77" t="s">
        <v>480</v>
      </c>
      <c r="U12" s="77"/>
      <c r="V12" s="77" t="s">
        <v>481</v>
      </c>
      <c r="W12" s="77"/>
      <c r="X12" s="77" t="s">
        <v>482</v>
      </c>
      <c r="Y12" s="77"/>
      <c r="Z12" s="77" t="s">
        <v>19</v>
      </c>
      <c r="AA12" s="77"/>
      <c r="AB12" s="73" t="s">
        <v>483</v>
      </c>
      <c r="AC12" s="73" t="s">
        <v>484</v>
      </c>
      <c r="AD12" s="73" t="s">
        <v>485</v>
      </c>
      <c r="AE12" s="73" t="s">
        <v>486</v>
      </c>
      <c r="AF12" s="73" t="s">
        <v>487</v>
      </c>
    </row>
    <row r="13" spans="1:33" x14ac:dyDescent="0.2">
      <c r="A13" s="77"/>
      <c r="B13" s="77"/>
      <c r="C13" s="77"/>
      <c r="D13" s="77"/>
      <c r="E13" s="77"/>
      <c r="F13" s="77"/>
      <c r="G13" s="77"/>
      <c r="H13" s="7" t="s">
        <v>40</v>
      </c>
      <c r="I13" s="7" t="s">
        <v>22</v>
      </c>
      <c r="J13" s="7" t="s">
        <v>40</v>
      </c>
      <c r="K13" s="7" t="s">
        <v>22</v>
      </c>
      <c r="L13" s="7" t="s">
        <v>40</v>
      </c>
      <c r="M13" s="7" t="s">
        <v>22</v>
      </c>
      <c r="N13" s="7" t="s">
        <v>40</v>
      </c>
      <c r="O13" s="7" t="s">
        <v>22</v>
      </c>
      <c r="P13" s="7" t="s">
        <v>40</v>
      </c>
      <c r="Q13" s="7" t="s">
        <v>22</v>
      </c>
      <c r="R13" s="7" t="s">
        <v>40</v>
      </c>
      <c r="S13" s="7" t="s">
        <v>22</v>
      </c>
      <c r="T13" s="7" t="s">
        <v>40</v>
      </c>
      <c r="U13" s="7" t="s">
        <v>22</v>
      </c>
      <c r="V13" s="7" t="s">
        <v>40</v>
      </c>
      <c r="W13" s="7" t="s">
        <v>22</v>
      </c>
      <c r="X13" s="7" t="s">
        <v>40</v>
      </c>
      <c r="Y13" s="7" t="s">
        <v>22</v>
      </c>
      <c r="Z13" s="7" t="s">
        <v>40</v>
      </c>
      <c r="AA13" s="7" t="s">
        <v>22</v>
      </c>
      <c r="AB13" s="86"/>
      <c r="AC13" s="86"/>
      <c r="AD13" s="86"/>
      <c r="AE13" s="86"/>
      <c r="AF13" s="86"/>
    </row>
    <row r="14" spans="1:33" ht="89.25" x14ac:dyDescent="0.2">
      <c r="A14" s="63" t="s">
        <v>47</v>
      </c>
      <c r="B14" s="64" t="s">
        <v>45</v>
      </c>
      <c r="C14" s="65" t="s">
        <v>89</v>
      </c>
      <c r="D14" s="66" t="s">
        <v>488</v>
      </c>
      <c r="E14" s="66" t="s">
        <v>48</v>
      </c>
      <c r="F14" s="67" t="s">
        <v>49</v>
      </c>
      <c r="G14" s="22"/>
      <c r="H14" s="23"/>
      <c r="I14" s="23">
        <f>SUM(I15:I16)</f>
        <v>99.51</v>
      </c>
      <c r="J14" s="23"/>
      <c r="K14" s="23">
        <f>SUM(K15:K16)</f>
        <v>4476.5600000000004</v>
      </c>
      <c r="L14" s="23"/>
      <c r="M14" s="23">
        <f>SUM(M15:M16)</f>
        <v>4476.5600000000004</v>
      </c>
      <c r="N14" s="23"/>
      <c r="O14" s="23">
        <f>SUM(O15:O16)</f>
        <v>0</v>
      </c>
      <c r="P14" s="23"/>
      <c r="Q14" s="23">
        <f>SUM(Q15:Q16)</f>
        <v>0</v>
      </c>
      <c r="R14" s="23"/>
      <c r="S14" s="23">
        <f>SUM(S15:S16)</f>
        <v>0</v>
      </c>
      <c r="T14" s="23"/>
      <c r="U14" s="23">
        <f>SUM(U15:U16)</f>
        <v>0</v>
      </c>
      <c r="V14" s="23"/>
      <c r="W14" s="23">
        <f>SUM(W15:W16)</f>
        <v>0</v>
      </c>
      <c r="X14" s="23"/>
      <c r="Y14" s="23">
        <f>SUM(Y15:Y16)</f>
        <v>0</v>
      </c>
      <c r="Z14" s="23"/>
      <c r="AA14" s="23">
        <f>SUM(AA15:AA16)</f>
        <v>4576.0700000000006</v>
      </c>
      <c r="AB14" s="43" t="s">
        <v>98</v>
      </c>
      <c r="AC14" s="43"/>
      <c r="AD14" s="66" t="s">
        <v>489</v>
      </c>
      <c r="AE14" s="68" t="s">
        <v>490</v>
      </c>
      <c r="AF14" s="68" t="s">
        <v>491</v>
      </c>
      <c r="AG14" t="str">
        <f>A14&amp;B14&amp;C14</f>
        <v>0430PRÓPRIA</v>
      </c>
    </row>
    <row r="15" spans="1:33" ht="25.5" x14ac:dyDescent="0.2">
      <c r="A15" s="59" t="s">
        <v>492</v>
      </c>
      <c r="B15" s="60" t="s">
        <v>45</v>
      </c>
      <c r="C15" s="71" t="s">
        <v>58</v>
      </c>
      <c r="D15" s="61" t="s">
        <v>488</v>
      </c>
      <c r="E15" s="61" t="s">
        <v>493</v>
      </c>
      <c r="F15" s="17" t="s">
        <v>49</v>
      </c>
      <c r="G15" s="17">
        <v>1</v>
      </c>
      <c r="H15" s="21">
        <f>IF(
                        C15="INSUMO",
                                        IFERROR(
                                            IF(
                                                INDEX(
                                                    Insumos!C:C,
                                                    MATCH(
                                                        A15&amp;B15,
                                                        Insumos!I:I,
                                                        0)
                                                )="Material",
                                                INDEX(
                                                    Insumos!F:F,
                                                    MATCH(
                                                        A15&amp;B15,
                                                        Insumos!I:I,
                                                        0)
                                                ),
                                                0
                                            ),
                                            "Não encontrado"),
                                        IFERROR(
                                            INDEX(I:I,
                                                MATCH(
                                                    A15&amp;B15,AG:AG,
                                                    0)
                                            ),
                                            "Não encontrado")
                                    )</f>
        <v>99.51</v>
      </c>
      <c r="I15" s="21">
        <f>H15*G15/1</f>
        <v>99.51</v>
      </c>
      <c r="J15" s="21">
        <f>T15 + N15 + L15 + X15 + R15 + P15 + V15</f>
        <v>0</v>
      </c>
      <c r="K15" s="21">
        <f>U15 + O15 + M15 + Y15 + S15 + Q15 + W15</f>
        <v>0</v>
      </c>
      <c r="L15" s="21">
        <f>IF(
                        C15="INSUMO",
                                        IFERROR(
                                            IF(
                                                INDEX(
                                                    Insumos!C:C,
                                                    MATCH(
                                                        A15&amp;B15,
                                                        Insumos!I:I,
                                                        0)
                                                )="Mao_obra",
                                                INDEX(
                                                    Insumos!F:F,
                                                    MATCH(
                                                        A15&amp;B15,
                                                        Insumos!I:I,
                                                        0)
                                                ),
                                                0
                                            ),
                                            "Não encontrado"),
                                        IFERROR(
                                            INDEX(M:M,
                                                MATCH(
                                                    A15&amp;B15,AG:AG,
                                                    0)
                                            ),
                                            "Não encontrado")
                                    )</f>
        <v>0</v>
      </c>
      <c r="M15" s="21">
        <f>L15*G15/1</f>
        <v>0</v>
      </c>
      <c r="N15" s="21">
        <f>IF(
                        C15="INSUMO",
                                        IFERROR(
                                            IF(
                                                INDEX(
                                                    Insumos!C:C,
                                                    MATCH(
                                                        A15&amp;B15,
                                                        Insumos!I:I,
                                                        0)
                                                )="Equipamento",
                                                INDEX(
                                                    Insumos!F:F,
                                                    MATCH(
                                                        A15&amp;B15,
                                                        Insumos!I:I,
                                                        0)
                                                ),
                                                0
                                            ),
                                            "Não encontrado"),
                                        IFERROR(
                                            INDEX(O:O,
                                                MATCH(
                                                    A15&amp;B15,AG:AG,
                                                    0)
                                            ),
                                            "Não encontrado")
                                    )</f>
        <v>0</v>
      </c>
      <c r="O15" s="21">
        <f>N15*G15/1</f>
        <v>0</v>
      </c>
      <c r="P15" s="21">
        <f>IF(
                        C15="INSUMO",
                                        IFERROR(
                                            IF(
                                                INDEX(
                                                    Insumos!C:C,
                                                    MATCH(
                                                        A15&amp;B15,
                                                        Insumos!I:I,
                                                        0)
                                                )="Transporte",
                                                INDEX(
                                                    Insumos!F:F,
                                                    MATCH(
                                                        A15&amp;B15,
                                                        Insumos!I:I,
                                                        0)
                                                ),
                                                0
                                            ),
                                            "Não encontrado"),
                                        IFERROR(
                                            INDEX(Q:Q,
                                                MATCH(
                                                    A15&amp;B15,AG:AG,
                                                    0)
                                            ),
                                            "Não encontrado")
                                    )</f>
        <v>0</v>
      </c>
      <c r="Q15" s="21">
        <f>P15*G15/1</f>
        <v>0</v>
      </c>
      <c r="R15" s="21">
        <f>IF(
                        C15="INSUMO",
                                        IFERROR(
                                            IF(
                                                INDEX(
                                                    Insumos!C:C,
                                                    MATCH(
                                                        A15&amp;B15,
                                                        Insumos!I:I,
                                                        0)
                                                )="Terceirizados",
                                                INDEX(
                                                    Insumos!F:F,
                                                    MATCH(
                                                        A15&amp;B15,
                                                        Insumos!I:I,
                                                        0)
                                                ),
                                                0
                                            ),
                                            "Não encontrado"),
                                        IFERROR(
                                            INDEX(S:S,
                                                MATCH(
                                                    A15&amp;B15,AG:AG,
                                                    0)
                                            ),
                                            "Não encontrado")
                                    )</f>
        <v>0</v>
      </c>
      <c r="S15" s="21">
        <f>R15*G15/1</f>
        <v>0</v>
      </c>
      <c r="T15" s="21">
        <f>IF(
                        C15="INSUMO",
                                        IFERROR(
                                            IF(
                                                INDEX(
                                                    Insumos!C:C,
                                                    MATCH(
                                                        A15&amp;B15,
                                                        Insumos!I:I,
                                                        0)
                                                )="Comissionamento",
                                                INDEX(
                                                    Insumos!F:F,
                                                    MATCH(
                                                        A15&amp;B15,
                                                        Insumos!I:I,
                                                        0)
                                                ),
                                                0
                                            ),
                                            "Não encontrado"),
                                        IFERROR(
                                            INDEX(U:U,
                                                MATCH(
                                                    A15&amp;B15,AG:AG,
                                                    0)
                                            ),
                                            "Não encontrado")
                                    )</f>
        <v>0</v>
      </c>
      <c r="U15" s="21">
        <f>T15*G15/1</f>
        <v>0</v>
      </c>
      <c r="V15" s="21">
        <f>IF(
                        C15="INSUMO",
                                        IFERROR(
                                            IF(
                                                INDEX(
                                                    Insumos!C:C,
                                                    MATCH(
                                                        A15&amp;B15,
                                                        Insumos!I:I,
                                                        0)
                                                )="Verba",
                                                INDEX(
                                                    Insumos!F:F,
                                                    MATCH(
                                                        A15&amp;B15,
                                                        Insumos!I:I,
                                                        0)
                                                ),
                                                0
                                            ),
                                            "Não encontrado"),
                                        IFERROR(
                                            INDEX(W:W,
                                                MATCH(
                                                    A15&amp;B15,AG:AG,
                                                    0)
                                            ),
                                            "Não encontrado")
                                    )</f>
        <v>0</v>
      </c>
      <c r="W15" s="21">
        <f>V15*G15/1</f>
        <v>0</v>
      </c>
      <c r="X15" s="21">
        <f>IF(
                        C15="INSUMO",
                                        IFERROR(
                                            IF(
                                                INDEX(
                                                    Insumos!C:C,
                                                    MATCH(
                                                        A15&amp;B15,
                                                        Insumos!I:I,
                                                        0)
                                                )="Outro",
                                                INDEX(
                                                    Insumos!F:F,
                                                    MATCH(
                                                        A15&amp;B15,
                                                        Insumos!I:I,
                                                        0)
                                                ),
                                                0
                                            ),
                                            "Não encontrado"),
                                        IFERROR(
                                            INDEX(Y:Y,
                                                MATCH(
                                                    A15&amp;B15,AG:AG,
                                                    0)
                                            ),
                                            "Não encontrado")
                                    )</f>
        <v>0</v>
      </c>
      <c r="Y15" s="21">
        <f>X15*G15/1</f>
        <v>0</v>
      </c>
      <c r="Z15" s="21">
        <f>IF(
                            C15="INSUMO",
                            IFERROR(
                                INDEX(
                                    Insumos!F:F,
                                    MATCH(
                                        A15&amp;B15,
                                        Insumos!I:I,
                                        0)
                                ),
                                "Não encontrado"),
                            IFERROR(
                                INDEX(AA:AA,
                                    MATCH(
                                        A15&amp;B15,AG:AG,
                                        0)
                                ),
                                "Não encontrado")
                        )</f>
        <v>99.51</v>
      </c>
      <c r="AA15" s="21">
        <f>G15*Z15</f>
        <v>99.51</v>
      </c>
      <c r="AB15" s="45"/>
      <c r="AC15" s="45"/>
      <c r="AD15" s="61" t="s">
        <v>89</v>
      </c>
      <c r="AE15" s="72"/>
      <c r="AF15" s="72"/>
    </row>
    <row r="16" spans="1:33" ht="25.5" x14ac:dyDescent="0.2">
      <c r="A16" s="54" t="s">
        <v>494</v>
      </c>
      <c r="B16" s="55" t="s">
        <v>45</v>
      </c>
      <c r="C16" s="69" t="s">
        <v>58</v>
      </c>
      <c r="D16" s="57" t="s">
        <v>488</v>
      </c>
      <c r="E16" s="57" t="s">
        <v>495</v>
      </c>
      <c r="F16" s="16" t="s">
        <v>49</v>
      </c>
      <c r="G16" s="16">
        <v>1</v>
      </c>
      <c r="H16" s="20">
        <f>IF(
                        C16="INSUMO",
                                        IFERROR(
                                            IF(
                                                INDEX(
                                                    Insumos!C:C,
                                                    MATCH(
                                                        A16&amp;B16,
                                                        Insumos!I:I,
                                                        0)
                                                )="Material",
                                                INDEX(
                                                    Insumos!F:F,
                                                    MATCH(
                                                        A16&amp;B16,
                                                        Insumos!I:I,
                                                        0)
                                                ),
                                                0
                                            ),
                                            "Não encontrado"),
                                        IFERROR(
                                            INDEX(I:I,
                                                MATCH(
                                                    A16&amp;B16,AG:AG,
                                                    0)
                                            ),
                                            "Não encontrado")
                                    )</f>
        <v>0</v>
      </c>
      <c r="I16" s="20">
        <f>H16*G16/1</f>
        <v>0</v>
      </c>
      <c r="J16" s="20">
        <f>T16 + N16 + L16 + X16 + R16 + P16 + V16</f>
        <v>4476.5600000000004</v>
      </c>
      <c r="K16" s="20">
        <f>U16 + O16 + M16 + Y16 + S16 + Q16 + W16</f>
        <v>4476.5600000000004</v>
      </c>
      <c r="L16" s="20">
        <f>IF(
                        C16="INSUMO",
                                        IFERROR(
                                            IF(
                                                INDEX(
                                                    Insumos!C:C,
                                                    MATCH(
                                                        A16&amp;B16,
                                                        Insumos!I:I,
                                                        0)
                                                )="Mao_obra",
                                                INDEX(
                                                    Insumos!F:F,
                                                    MATCH(
                                                        A16&amp;B16,
                                                        Insumos!I:I,
                                                        0)
                                                ),
                                                0
                                            ),
                                            "Não encontrado"),
                                        IFERROR(
                                            INDEX(M:M,
                                                MATCH(
                                                    A16&amp;B16,AG:AG,
                                                    0)
                                            ),
                                            "Não encontrado")
                                    )</f>
        <v>4476.5600000000004</v>
      </c>
      <c r="M16" s="20">
        <f>L16*G16/1</f>
        <v>4476.5600000000004</v>
      </c>
      <c r="N16" s="20">
        <f>IF(
                        C16="INSUMO",
                                        IFERROR(
                                            IF(
                                                INDEX(
                                                    Insumos!C:C,
                                                    MATCH(
                                                        A16&amp;B16,
                                                        Insumos!I:I,
                                                        0)
                                                )="Equipamento",
                                                INDEX(
                                                    Insumos!F:F,
                                                    MATCH(
                                                        A16&amp;B16,
                                                        Insumos!I:I,
                                                        0)
                                                ),
                                                0
                                            ),
                                            "Não encontrado"),
                                        IFERROR(
                                            INDEX(O:O,
                                                MATCH(
                                                    A16&amp;B16,AG:AG,
                                                    0)
                                            ),
                                            "Não encontrado")
                                    )</f>
        <v>0</v>
      </c>
      <c r="O16" s="20">
        <f>N16*G16/1</f>
        <v>0</v>
      </c>
      <c r="P16" s="20">
        <f>IF(
                        C16="INSUMO",
                                        IFERROR(
                                            IF(
                                                INDEX(
                                                    Insumos!C:C,
                                                    MATCH(
                                                        A16&amp;B16,
                                                        Insumos!I:I,
                                                        0)
                                                )="Transporte",
                                                INDEX(
                                                    Insumos!F:F,
                                                    MATCH(
                                                        A16&amp;B16,
                                                        Insumos!I:I,
                                                        0)
                                                ),
                                                0
                                            ),
                                            "Não encontrado"),
                                        IFERROR(
                                            INDEX(Q:Q,
                                                MATCH(
                                                    A16&amp;B16,AG:AG,
                                                    0)
                                            ),
                                            "Não encontrado")
                                    )</f>
        <v>0</v>
      </c>
      <c r="Q16" s="20">
        <f>P16*G16/1</f>
        <v>0</v>
      </c>
      <c r="R16" s="20">
        <f>IF(
                        C16="INSUMO",
                                        IFERROR(
                                            IF(
                                                INDEX(
                                                    Insumos!C:C,
                                                    MATCH(
                                                        A16&amp;B16,
                                                        Insumos!I:I,
                                                        0)
                                                )="Terceirizados",
                                                INDEX(
                                                    Insumos!F:F,
                                                    MATCH(
                                                        A16&amp;B16,
                                                        Insumos!I:I,
                                                        0)
                                                ),
                                                0
                                            ),
                                            "Não encontrado"),
                                        IFERROR(
                                            INDEX(S:S,
                                                MATCH(
                                                    A16&amp;B16,AG:AG,
                                                    0)
                                            ),
                                            "Não encontrado")
                                    )</f>
        <v>0</v>
      </c>
      <c r="S16" s="20">
        <f>R16*G16/1</f>
        <v>0</v>
      </c>
      <c r="T16" s="20">
        <f>IF(
                        C16="INSUMO",
                                        IFERROR(
                                            IF(
                                                INDEX(
                                                    Insumos!C:C,
                                                    MATCH(
                                                        A16&amp;B16,
                                                        Insumos!I:I,
                                                        0)
                                                )="Comissionamento",
                                                INDEX(
                                                    Insumos!F:F,
                                                    MATCH(
                                                        A16&amp;B16,
                                                        Insumos!I:I,
                                                        0)
                                                ),
                                                0
                                            ),
                                            "Não encontrado"),
                                        IFERROR(
                                            INDEX(U:U,
                                                MATCH(
                                                    A16&amp;B16,AG:AG,
                                                    0)
                                            ),
                                            "Não encontrado")
                                    )</f>
        <v>0</v>
      </c>
      <c r="U16" s="20">
        <f>T16*G16/1</f>
        <v>0</v>
      </c>
      <c r="V16" s="20">
        <f>IF(
                        C16="INSUMO",
                                        IFERROR(
                                            IF(
                                                INDEX(
                                                    Insumos!C:C,
                                                    MATCH(
                                                        A16&amp;B16,
                                                        Insumos!I:I,
                                                        0)
                                                )="Verba",
                                                INDEX(
                                                    Insumos!F:F,
                                                    MATCH(
                                                        A16&amp;B16,
                                                        Insumos!I:I,
                                                        0)
                                                ),
                                                0
                                            ),
                                            "Não encontrado"),
                                        IFERROR(
                                            INDEX(W:W,
                                                MATCH(
                                                    A16&amp;B16,AG:AG,
                                                    0)
                                            ),
                                            "Não encontrado")
                                    )</f>
        <v>0</v>
      </c>
      <c r="W16" s="20">
        <f>V16*G16/1</f>
        <v>0</v>
      </c>
      <c r="X16" s="20">
        <f>IF(
                        C16="INSUMO",
                                        IFERROR(
                                            IF(
                                                INDEX(
                                                    Insumos!C:C,
                                                    MATCH(
                                                        A16&amp;B16,
                                                        Insumos!I:I,
                                                        0)
                                                )="Outro",
                                                INDEX(
                                                    Insumos!F:F,
                                                    MATCH(
                                                        A16&amp;B16,
                                                        Insumos!I:I,
                                                        0)
                                                ),
                                                0
                                            ),
                                            "Não encontrado"),
                                        IFERROR(
                                            INDEX(Y:Y,
                                                MATCH(
                                                    A16&amp;B16,AG:AG,
                                                    0)
                                            ),
                                            "Não encontrado")
                                    )</f>
        <v>0</v>
      </c>
      <c r="Y16" s="20">
        <f>X16*G16/1</f>
        <v>0</v>
      </c>
      <c r="Z16" s="20">
        <f>IF(
                            C16="INSUMO",
                            IFERROR(
                                INDEX(
                                    Insumos!F:F,
                                    MATCH(
                                        A16&amp;B16,
                                        Insumos!I:I,
                                        0)
                                ),
                                "Não encontrado"),
                            IFERROR(
                                INDEX(AA:AA,
                                    MATCH(
                                        A16&amp;B16,AG:AG,
                                        0)
                                ),
                                "Não encontrado")
                        )</f>
        <v>4476.5600000000004</v>
      </c>
      <c r="AA16" s="20">
        <f>G16*Z16</f>
        <v>4476.5600000000004</v>
      </c>
      <c r="AB16" s="44"/>
      <c r="AC16" s="44"/>
      <c r="AD16" s="57" t="s">
        <v>89</v>
      </c>
      <c r="AE16" s="70"/>
      <c r="AF16" s="70"/>
    </row>
    <row r="17" spans="1:33" ht="89.25" x14ac:dyDescent="0.2">
      <c r="A17" s="63" t="s">
        <v>51</v>
      </c>
      <c r="B17" s="64" t="s">
        <v>45</v>
      </c>
      <c r="C17" s="65" t="s">
        <v>89</v>
      </c>
      <c r="D17" s="66" t="s">
        <v>488</v>
      </c>
      <c r="E17" s="66" t="s">
        <v>52</v>
      </c>
      <c r="F17" s="67" t="s">
        <v>49</v>
      </c>
      <c r="G17" s="22"/>
      <c r="H17" s="23"/>
      <c r="I17" s="23">
        <f>SUM(I18:I19)</f>
        <v>249.42</v>
      </c>
      <c r="J17" s="23"/>
      <c r="K17" s="23">
        <f>SUM(K18:K19)</f>
        <v>2177.69</v>
      </c>
      <c r="L17" s="23"/>
      <c r="M17" s="23">
        <f>SUM(M18:M19)</f>
        <v>2177.69</v>
      </c>
      <c r="N17" s="23"/>
      <c r="O17" s="23">
        <f>SUM(O18:O19)</f>
        <v>0</v>
      </c>
      <c r="P17" s="23"/>
      <c r="Q17" s="23">
        <f>SUM(Q18:Q19)</f>
        <v>0</v>
      </c>
      <c r="R17" s="23"/>
      <c r="S17" s="23">
        <f>SUM(S18:S19)</f>
        <v>0</v>
      </c>
      <c r="T17" s="23"/>
      <c r="U17" s="23">
        <f>SUM(U18:U19)</f>
        <v>0</v>
      </c>
      <c r="V17" s="23"/>
      <c r="W17" s="23">
        <f>SUM(W18:W19)</f>
        <v>0</v>
      </c>
      <c r="X17" s="23"/>
      <c r="Y17" s="23">
        <f>SUM(Y18:Y19)</f>
        <v>0</v>
      </c>
      <c r="Z17" s="23"/>
      <c r="AA17" s="23">
        <f>SUM(AA18:AA19)</f>
        <v>2427.11</v>
      </c>
      <c r="AB17" s="43" t="s">
        <v>98</v>
      </c>
      <c r="AC17" s="43"/>
      <c r="AD17" s="66" t="s">
        <v>496</v>
      </c>
      <c r="AE17" s="68" t="s">
        <v>497</v>
      </c>
      <c r="AF17" s="68" t="s">
        <v>491</v>
      </c>
      <c r="AG17" t="str">
        <f>A17&amp;B17&amp;C17</f>
        <v>0431PRÓPRIA</v>
      </c>
    </row>
    <row r="18" spans="1:33" ht="25.5" x14ac:dyDescent="0.2">
      <c r="A18" s="59" t="s">
        <v>498</v>
      </c>
      <c r="B18" s="60" t="s">
        <v>45</v>
      </c>
      <c r="C18" s="71" t="s">
        <v>58</v>
      </c>
      <c r="D18" s="61" t="s">
        <v>488</v>
      </c>
      <c r="E18" s="61" t="s">
        <v>499</v>
      </c>
      <c r="F18" s="17" t="s">
        <v>49</v>
      </c>
      <c r="G18" s="17">
        <v>1</v>
      </c>
      <c r="H18" s="21">
        <f>IF(
                        C18="INSUMO",
                                        IFERROR(
                                            IF(
                                                INDEX(
                                                    Insumos!C:C,
                                                    MATCH(
                                                        A18&amp;B18,
                                                        Insumos!I:I,
                                                        0)
                                                )="Material",
                                                INDEX(
                                                    Insumos!F:F,
                                                    MATCH(
                                                        A18&amp;B18,
                                                        Insumos!I:I,
                                                        0)
                                                ),
                                                0
                                            ),
                                            "Não encontrado"),
                                        IFERROR(
                                            INDEX(I:I,
                                                MATCH(
                                                    A18&amp;B18,AG:AG,
                                                    0)
                                            ),
                                            "Não encontrado")
                                    )</f>
        <v>0</v>
      </c>
      <c r="I18" s="21">
        <f>H18*G18/1</f>
        <v>0</v>
      </c>
      <c r="J18" s="21">
        <f>T18 + N18 + L18 + X18 + R18 + P18 + V18</f>
        <v>2177.69</v>
      </c>
      <c r="K18" s="21">
        <f>U18 + O18 + M18 + Y18 + S18 + Q18 + W18</f>
        <v>2177.69</v>
      </c>
      <c r="L18" s="21">
        <f>IF(
                        C18="INSUMO",
                                        IFERROR(
                                            IF(
                                                INDEX(
                                                    Insumos!C:C,
                                                    MATCH(
                                                        A18&amp;B18,
                                                        Insumos!I:I,
                                                        0)
                                                )="Mao_obra",
                                                INDEX(
                                                    Insumos!F:F,
                                                    MATCH(
                                                        A18&amp;B18,
                                                        Insumos!I:I,
                                                        0)
                                                ),
                                                0
                                            ),
                                            "Não encontrado"),
                                        IFERROR(
                                            INDEX(M:M,
                                                MATCH(
                                                    A18&amp;B18,AG:AG,
                                                    0)
                                            ),
                                            "Não encontrado")
                                    )</f>
        <v>2177.69</v>
      </c>
      <c r="M18" s="21">
        <f>L18*G18/1</f>
        <v>2177.69</v>
      </c>
      <c r="N18" s="21">
        <f>IF(
                        C18="INSUMO",
                                        IFERROR(
                                            IF(
                                                INDEX(
                                                    Insumos!C:C,
                                                    MATCH(
                                                        A18&amp;B18,
                                                        Insumos!I:I,
                                                        0)
                                                )="Equipamento",
                                                INDEX(
                                                    Insumos!F:F,
                                                    MATCH(
                                                        A18&amp;B18,
                                                        Insumos!I:I,
                                                        0)
                                                ),
                                                0
                                            ),
                                            "Não encontrado"),
                                        IFERROR(
                                            INDEX(O:O,
                                                MATCH(
                                                    A18&amp;B18,AG:AG,
                                                    0)
                                            ),
                                            "Não encontrado")
                                    )</f>
        <v>0</v>
      </c>
      <c r="O18" s="21">
        <f>N18*G18/1</f>
        <v>0</v>
      </c>
      <c r="P18" s="21">
        <f>IF(
                        C18="INSUMO",
                                        IFERROR(
                                            IF(
                                                INDEX(
                                                    Insumos!C:C,
                                                    MATCH(
                                                        A18&amp;B18,
                                                        Insumos!I:I,
                                                        0)
                                                )="Transporte",
                                                INDEX(
                                                    Insumos!F:F,
                                                    MATCH(
                                                        A18&amp;B18,
                                                        Insumos!I:I,
                                                        0)
                                                ),
                                                0
                                            ),
                                            "Não encontrado"),
                                        IFERROR(
                                            INDEX(Q:Q,
                                                MATCH(
                                                    A18&amp;B18,AG:AG,
                                                    0)
                                            ),
                                            "Não encontrado")
                                    )</f>
        <v>0</v>
      </c>
      <c r="Q18" s="21">
        <f>P18*G18/1</f>
        <v>0</v>
      </c>
      <c r="R18" s="21">
        <f>IF(
                        C18="INSUMO",
                                        IFERROR(
                                            IF(
                                                INDEX(
                                                    Insumos!C:C,
                                                    MATCH(
                                                        A18&amp;B18,
                                                        Insumos!I:I,
                                                        0)
                                                )="Terceirizados",
                                                INDEX(
                                                    Insumos!F:F,
                                                    MATCH(
                                                        A18&amp;B18,
                                                        Insumos!I:I,
                                                        0)
                                                ),
                                                0
                                            ),
                                            "Não encontrado"),
                                        IFERROR(
                                            INDEX(S:S,
                                                MATCH(
                                                    A18&amp;B18,AG:AG,
                                                    0)
                                            ),
                                            "Não encontrado")
                                    )</f>
        <v>0</v>
      </c>
      <c r="S18" s="21">
        <f>R18*G18/1</f>
        <v>0</v>
      </c>
      <c r="T18" s="21">
        <f>IF(
                        C18="INSUMO",
                                        IFERROR(
                                            IF(
                                                INDEX(
                                                    Insumos!C:C,
                                                    MATCH(
                                                        A18&amp;B18,
                                                        Insumos!I:I,
                                                        0)
                                                )="Comissionamento",
                                                INDEX(
                                                    Insumos!F:F,
                                                    MATCH(
                                                        A18&amp;B18,
                                                        Insumos!I:I,
                                                        0)
                                                ),
                                                0
                                            ),
                                            "Não encontrado"),
                                        IFERROR(
                                            INDEX(U:U,
                                                MATCH(
                                                    A18&amp;B18,AG:AG,
                                                    0)
                                            ),
                                            "Não encontrado")
                                    )</f>
        <v>0</v>
      </c>
      <c r="U18" s="21">
        <f>T18*G18/1</f>
        <v>0</v>
      </c>
      <c r="V18" s="21">
        <f>IF(
                        C18="INSUMO",
                                        IFERROR(
                                            IF(
                                                INDEX(
                                                    Insumos!C:C,
                                                    MATCH(
                                                        A18&amp;B18,
                                                        Insumos!I:I,
                                                        0)
                                                )="Verba",
                                                INDEX(
                                                    Insumos!F:F,
                                                    MATCH(
                                                        A18&amp;B18,
                                                        Insumos!I:I,
                                                        0)
                                                ),
                                                0
                                            ),
                                            "Não encontrado"),
                                        IFERROR(
                                            INDEX(W:W,
                                                MATCH(
                                                    A18&amp;B18,AG:AG,
                                                    0)
                                            ),
                                            "Não encontrado")
                                    )</f>
        <v>0</v>
      </c>
      <c r="W18" s="21">
        <f>V18*G18/1</f>
        <v>0</v>
      </c>
      <c r="X18" s="21">
        <f>IF(
                        C18="INSUMO",
                                        IFERROR(
                                            IF(
                                                INDEX(
                                                    Insumos!C:C,
                                                    MATCH(
                                                        A18&amp;B18,
                                                        Insumos!I:I,
                                                        0)
                                                )="Outro",
                                                INDEX(
                                                    Insumos!F:F,
                                                    MATCH(
                                                        A18&amp;B18,
                                                        Insumos!I:I,
                                                        0)
                                                ),
                                                0
                                            ),
                                            "Não encontrado"),
                                        IFERROR(
                                            INDEX(Y:Y,
                                                MATCH(
                                                    A18&amp;B18,AG:AG,
                                                    0)
                                            ),
                                            "Não encontrado")
                                    )</f>
        <v>0</v>
      </c>
      <c r="Y18" s="21">
        <f>X18*G18/1</f>
        <v>0</v>
      </c>
      <c r="Z18" s="21">
        <f>IF(
                            C18="INSUMO",
                            IFERROR(
                                INDEX(
                                    Insumos!F:F,
                                    MATCH(
                                        A18&amp;B18,
                                        Insumos!I:I,
                                        0)
                                ),
                                "Não encontrado"),
                            IFERROR(
                                INDEX(AA:AA,
                                    MATCH(
                                        A18&amp;B18,AG:AG,
                                        0)
                                ),
                                "Não encontrado")
                        )</f>
        <v>2177.69</v>
      </c>
      <c r="AA18" s="21">
        <f>G18*Z18</f>
        <v>2177.69</v>
      </c>
      <c r="AB18" s="45"/>
      <c r="AC18" s="45"/>
      <c r="AD18" s="61" t="s">
        <v>89</v>
      </c>
      <c r="AE18" s="72"/>
      <c r="AF18" s="72"/>
    </row>
    <row r="19" spans="1:33" ht="25.5" x14ac:dyDescent="0.2">
      <c r="A19" s="54" t="s">
        <v>500</v>
      </c>
      <c r="B19" s="55" t="s">
        <v>45</v>
      </c>
      <c r="C19" s="69" t="s">
        <v>58</v>
      </c>
      <c r="D19" s="57" t="s">
        <v>488</v>
      </c>
      <c r="E19" s="57" t="s">
        <v>501</v>
      </c>
      <c r="F19" s="16" t="s">
        <v>49</v>
      </c>
      <c r="G19" s="16">
        <v>1</v>
      </c>
      <c r="H19" s="20">
        <f>IF(
                        C19="INSUMO",
                                        IFERROR(
                                            IF(
                                                INDEX(
                                                    Insumos!C:C,
                                                    MATCH(
                                                        A19&amp;B19,
                                                        Insumos!I:I,
                                                        0)
                                                )="Material",
                                                INDEX(
                                                    Insumos!F:F,
                                                    MATCH(
                                                        A19&amp;B19,
                                                        Insumos!I:I,
                                                        0)
                                                ),
                                                0
                                            ),
                                            "Não encontrado"),
                                        IFERROR(
                                            INDEX(I:I,
                                                MATCH(
                                                    A19&amp;B19,AG:AG,
                                                    0)
                                            ),
                                            "Não encontrado")
                                    )</f>
        <v>249.42</v>
      </c>
      <c r="I19" s="20">
        <f>H19*G19/1</f>
        <v>249.42</v>
      </c>
      <c r="J19" s="20">
        <f>T19 + N19 + L19 + X19 + R19 + P19 + V19</f>
        <v>0</v>
      </c>
      <c r="K19" s="20">
        <f>U19 + O19 + M19 + Y19 + S19 + Q19 + W19</f>
        <v>0</v>
      </c>
      <c r="L19" s="20">
        <f>IF(
                        C19="INSUMO",
                                        IFERROR(
                                            IF(
                                                INDEX(
                                                    Insumos!C:C,
                                                    MATCH(
                                                        A19&amp;B19,
                                                        Insumos!I:I,
                                                        0)
                                                )="Mao_obra",
                                                INDEX(
                                                    Insumos!F:F,
                                                    MATCH(
                                                        A19&amp;B19,
                                                        Insumos!I:I,
                                                        0)
                                                ),
                                                0
                                            ),
                                            "Não encontrado"),
                                        IFERROR(
                                            INDEX(M:M,
                                                MATCH(
                                                    A19&amp;B19,AG:AG,
                                                    0)
                                            ),
                                            "Não encontrado")
                                    )</f>
        <v>0</v>
      </c>
      <c r="M19" s="20">
        <f>L19*G19/1</f>
        <v>0</v>
      </c>
      <c r="N19" s="20">
        <f>IF(
                        C19="INSUMO",
                                        IFERROR(
                                            IF(
                                                INDEX(
                                                    Insumos!C:C,
                                                    MATCH(
                                                        A19&amp;B19,
                                                        Insumos!I:I,
                                                        0)
                                                )="Equipamento",
                                                INDEX(
                                                    Insumos!F:F,
                                                    MATCH(
                                                        A19&amp;B19,
                                                        Insumos!I:I,
                                                        0)
                                                ),
                                                0
                                            ),
                                            "Não encontrado"),
                                        IFERROR(
                                            INDEX(O:O,
                                                MATCH(
                                                    A19&amp;B19,AG:AG,
                                                    0)
                                            ),
                                            "Não encontrado")
                                    )</f>
        <v>0</v>
      </c>
      <c r="O19" s="20">
        <f>N19*G19/1</f>
        <v>0</v>
      </c>
      <c r="P19" s="20">
        <f>IF(
                        C19="INSUMO",
                                        IFERROR(
                                            IF(
                                                INDEX(
                                                    Insumos!C:C,
                                                    MATCH(
                                                        A19&amp;B19,
                                                        Insumos!I:I,
                                                        0)
                                                )="Transporte",
                                                INDEX(
                                                    Insumos!F:F,
                                                    MATCH(
                                                        A19&amp;B19,
                                                        Insumos!I:I,
                                                        0)
                                                ),
                                                0
                                            ),
                                            "Não encontrado"),
                                        IFERROR(
                                            INDEX(Q:Q,
                                                MATCH(
                                                    A19&amp;B19,AG:AG,
                                                    0)
                                            ),
                                            "Não encontrado")
                                    )</f>
        <v>0</v>
      </c>
      <c r="Q19" s="20">
        <f>P19*G19/1</f>
        <v>0</v>
      </c>
      <c r="R19" s="20">
        <f>IF(
                        C19="INSUMO",
                                        IFERROR(
                                            IF(
                                                INDEX(
                                                    Insumos!C:C,
                                                    MATCH(
                                                        A19&amp;B19,
                                                        Insumos!I:I,
                                                        0)
                                                )="Terceirizados",
                                                INDEX(
                                                    Insumos!F:F,
                                                    MATCH(
                                                        A19&amp;B19,
                                                        Insumos!I:I,
                                                        0)
                                                ),
                                                0
                                            ),
                                            "Não encontrado"),
                                        IFERROR(
                                            INDEX(S:S,
                                                MATCH(
                                                    A19&amp;B19,AG:AG,
                                                    0)
                                            ),
                                            "Não encontrado")
                                    )</f>
        <v>0</v>
      </c>
      <c r="S19" s="20">
        <f>R19*G19/1</f>
        <v>0</v>
      </c>
      <c r="T19" s="20">
        <f>IF(
                        C19="INSUMO",
                                        IFERROR(
                                            IF(
                                                INDEX(
                                                    Insumos!C:C,
                                                    MATCH(
                                                        A19&amp;B19,
                                                        Insumos!I:I,
                                                        0)
                                                )="Comissionamento",
                                                INDEX(
                                                    Insumos!F:F,
                                                    MATCH(
                                                        A19&amp;B19,
                                                        Insumos!I:I,
                                                        0)
                                                ),
                                                0
                                            ),
                                            "Não encontrado"),
                                        IFERROR(
                                            INDEX(U:U,
                                                MATCH(
                                                    A19&amp;B19,AG:AG,
                                                    0)
                                            ),
                                            "Não encontrado")
                                    )</f>
        <v>0</v>
      </c>
      <c r="U19" s="20">
        <f>T19*G19/1</f>
        <v>0</v>
      </c>
      <c r="V19" s="20">
        <f>IF(
                        C19="INSUMO",
                                        IFERROR(
                                            IF(
                                                INDEX(
                                                    Insumos!C:C,
                                                    MATCH(
                                                        A19&amp;B19,
                                                        Insumos!I:I,
                                                        0)
                                                )="Verba",
                                                INDEX(
                                                    Insumos!F:F,
                                                    MATCH(
                                                        A19&amp;B19,
                                                        Insumos!I:I,
                                                        0)
                                                ),
                                                0
                                            ),
                                            "Não encontrado"),
                                        IFERROR(
                                            INDEX(W:W,
                                                MATCH(
                                                    A19&amp;B19,AG:AG,
                                                    0)
                                            ),
                                            "Não encontrado")
                                    )</f>
        <v>0</v>
      </c>
      <c r="W19" s="20">
        <f>V19*G19/1</f>
        <v>0</v>
      </c>
      <c r="X19" s="20">
        <f>IF(
                        C19="INSUMO",
                                        IFERROR(
                                            IF(
                                                INDEX(
                                                    Insumos!C:C,
                                                    MATCH(
                                                        A19&amp;B19,
                                                        Insumos!I:I,
                                                        0)
                                                )="Outro",
                                                INDEX(
                                                    Insumos!F:F,
                                                    MATCH(
                                                        A19&amp;B19,
                                                        Insumos!I:I,
                                                        0)
                                                ),
                                                0
                                            ),
                                            "Não encontrado"),
                                        IFERROR(
                                            INDEX(Y:Y,
                                                MATCH(
                                                    A19&amp;B19,AG:AG,
                                                    0)
                                            ),
                                            "Não encontrado")
                                    )</f>
        <v>0</v>
      </c>
      <c r="Y19" s="20">
        <f>X19*G19/1</f>
        <v>0</v>
      </c>
      <c r="Z19" s="20">
        <f>IF(
                            C19="INSUMO",
                            IFERROR(
                                INDEX(
                                    Insumos!F:F,
                                    MATCH(
                                        A19&amp;B19,
                                        Insumos!I:I,
                                        0)
                                ),
                                "Não encontrado"),
                            IFERROR(
                                INDEX(AA:AA,
                                    MATCH(
                                        A19&amp;B19,AG:AG,
                                        0)
                                ),
                                "Não encontrado")
                        )</f>
        <v>249.42</v>
      </c>
      <c r="AA19" s="20">
        <f>G19*Z19</f>
        <v>249.42</v>
      </c>
      <c r="AB19" s="44"/>
      <c r="AC19" s="44"/>
      <c r="AD19" s="57" t="s">
        <v>89</v>
      </c>
      <c r="AE19" s="70"/>
      <c r="AF19" s="70"/>
    </row>
    <row r="20" spans="1:33" ht="25.5" x14ac:dyDescent="0.2">
      <c r="A20" s="63" t="s">
        <v>54</v>
      </c>
      <c r="B20" s="64" t="s">
        <v>45</v>
      </c>
      <c r="C20" s="65" t="s">
        <v>89</v>
      </c>
      <c r="D20" s="66" t="s">
        <v>488</v>
      </c>
      <c r="E20" s="66" t="s">
        <v>55</v>
      </c>
      <c r="F20" s="67" t="s">
        <v>56</v>
      </c>
      <c r="G20" s="22"/>
      <c r="H20" s="23"/>
      <c r="I20" s="23">
        <f>SUM(I21:I21)</f>
        <v>0</v>
      </c>
      <c r="J20" s="23"/>
      <c r="K20" s="23">
        <f>SUM(K21:K21)</f>
        <v>271.47000000000003</v>
      </c>
      <c r="L20" s="23"/>
      <c r="M20" s="23">
        <f>SUM(M21:M21)</f>
        <v>0</v>
      </c>
      <c r="N20" s="23"/>
      <c r="O20" s="23">
        <f>SUM(O21:O21)</f>
        <v>0</v>
      </c>
      <c r="P20" s="23"/>
      <c r="Q20" s="23">
        <f>SUM(Q21:Q21)</f>
        <v>0</v>
      </c>
      <c r="R20" s="23"/>
      <c r="S20" s="23">
        <f>SUM(S21:S21)</f>
        <v>0</v>
      </c>
      <c r="T20" s="23"/>
      <c r="U20" s="23">
        <f>SUM(U21:U21)</f>
        <v>0</v>
      </c>
      <c r="V20" s="23"/>
      <c r="W20" s="23">
        <f>SUM(W21:W21)</f>
        <v>271.47000000000003</v>
      </c>
      <c r="X20" s="23"/>
      <c r="Y20" s="23">
        <f>SUM(Y21:Y21)</f>
        <v>0</v>
      </c>
      <c r="Z20" s="23"/>
      <c r="AA20" s="23">
        <f>SUM(AA21:AA21)</f>
        <v>271.47000000000003</v>
      </c>
      <c r="AB20" s="43" t="s">
        <v>89</v>
      </c>
      <c r="AC20" s="43"/>
      <c r="AD20" s="66" t="s">
        <v>89</v>
      </c>
      <c r="AE20" s="68" t="s">
        <v>89</v>
      </c>
      <c r="AF20" s="68" t="s">
        <v>491</v>
      </c>
      <c r="AG20" t="str">
        <f>A20&amp;B20&amp;C20</f>
        <v>0103PRÓPRIA</v>
      </c>
    </row>
    <row r="21" spans="1:33" ht="25.5" x14ac:dyDescent="0.2">
      <c r="A21" s="59" t="s">
        <v>502</v>
      </c>
      <c r="B21" s="60" t="s">
        <v>213</v>
      </c>
      <c r="C21" s="71" t="s">
        <v>58</v>
      </c>
      <c r="D21" s="61" t="s">
        <v>488</v>
      </c>
      <c r="E21" s="61" t="s">
        <v>503</v>
      </c>
      <c r="F21" s="17" t="s">
        <v>56</v>
      </c>
      <c r="G21" s="17">
        <v>1</v>
      </c>
      <c r="H21" s="21">
        <f>IF(
                        C21="INSUMO",
                                        IFERROR(
                                            IF(
                                                INDEX(
                                                    Insumos!C:C,
                                                    MATCH(
                                                        A21&amp;B21,
                                                        Insumos!I:I,
                                                        0)
                                                )="Material",
                                                INDEX(
                                                    Insumos!F:F,
                                                    MATCH(
                                                        A21&amp;B21,
                                                        Insumos!I:I,
                                                        0)
                                                ),
                                                0
                                            ),
                                            "Não encontrado"),
                                        IFERROR(
                                            INDEX(I:I,
                                                MATCH(
                                                    A21&amp;B21,AG:AG,
                                                    0)
                                            ),
                                            "Não encontrado")
                                    )</f>
        <v>0</v>
      </c>
      <c r="I21" s="21">
        <f>H21*G21/1</f>
        <v>0</v>
      </c>
      <c r="J21" s="21">
        <f>T21 + N21 + L21 + X21 + R21 + P21 + V21</f>
        <v>271.47000000000003</v>
      </c>
      <c r="K21" s="21">
        <f>U21 + O21 + M21 + Y21 + S21 + Q21 + W21</f>
        <v>271.47000000000003</v>
      </c>
      <c r="L21" s="21">
        <f>IF(
                        C21="INSUMO",
                                        IFERROR(
                                            IF(
                                                INDEX(
                                                    Insumos!C:C,
                                                    MATCH(
                                                        A21&amp;B21,
                                                        Insumos!I:I,
                                                        0)
                                                )="Mao_obra",
                                                INDEX(
                                                    Insumos!F:F,
                                                    MATCH(
                                                        A21&amp;B21,
                                                        Insumos!I:I,
                                                        0)
                                                ),
                                                0
                                            ),
                                            "Não encontrado"),
                                        IFERROR(
                                            INDEX(M:M,
                                                MATCH(
                                                    A21&amp;B21,AG:AG,
                                                    0)
                                            ),
                                            "Não encontrado")
                                    )</f>
        <v>0</v>
      </c>
      <c r="M21" s="21">
        <f>L21*G21/1</f>
        <v>0</v>
      </c>
      <c r="N21" s="21">
        <f>IF(
                        C21="INSUMO",
                                        IFERROR(
                                            IF(
                                                INDEX(
                                                    Insumos!C:C,
                                                    MATCH(
                                                        A21&amp;B21,
                                                        Insumos!I:I,
                                                        0)
                                                )="Equipamento",
                                                INDEX(
                                                    Insumos!F:F,
                                                    MATCH(
                                                        A21&amp;B21,
                                                        Insumos!I:I,
                                                        0)
                                                ),
                                                0
                                            ),
                                            "Não encontrado"),
                                        IFERROR(
                                            INDEX(O:O,
                                                MATCH(
                                                    A21&amp;B21,AG:AG,
                                                    0)
                                            ),
                                            "Não encontrado")
                                    )</f>
        <v>0</v>
      </c>
      <c r="O21" s="21">
        <f>N21*G21/1</f>
        <v>0</v>
      </c>
      <c r="P21" s="21">
        <f>IF(
                        C21="INSUMO",
                                        IFERROR(
                                            IF(
                                                INDEX(
                                                    Insumos!C:C,
                                                    MATCH(
                                                        A21&amp;B21,
                                                        Insumos!I:I,
                                                        0)
                                                )="Transporte",
                                                INDEX(
                                                    Insumos!F:F,
                                                    MATCH(
                                                        A21&amp;B21,
                                                        Insumos!I:I,
                                                        0)
                                                ),
                                                0
                                            ),
                                            "Não encontrado"),
                                        IFERROR(
                                            INDEX(Q:Q,
                                                MATCH(
                                                    A21&amp;B21,AG:AG,
                                                    0)
                                            ),
                                            "Não encontrado")
                                    )</f>
        <v>0</v>
      </c>
      <c r="Q21" s="21">
        <f>P21*G21/1</f>
        <v>0</v>
      </c>
      <c r="R21" s="21">
        <f>IF(
                        C21="INSUMO",
                                        IFERROR(
                                            IF(
                                                INDEX(
                                                    Insumos!C:C,
                                                    MATCH(
                                                        A21&amp;B21,
                                                        Insumos!I:I,
                                                        0)
                                                )="Terceirizados",
                                                INDEX(
                                                    Insumos!F:F,
                                                    MATCH(
                                                        A21&amp;B21,
                                                        Insumos!I:I,
                                                        0)
                                                ),
                                                0
                                            ),
                                            "Não encontrado"),
                                        IFERROR(
                                            INDEX(S:S,
                                                MATCH(
                                                    A21&amp;B21,AG:AG,
                                                    0)
                                            ),
                                            "Não encontrado")
                                    )</f>
        <v>0</v>
      </c>
      <c r="S21" s="21">
        <f>R21*G21/1</f>
        <v>0</v>
      </c>
      <c r="T21" s="21">
        <f>IF(
                        C21="INSUMO",
                                        IFERROR(
                                            IF(
                                                INDEX(
                                                    Insumos!C:C,
                                                    MATCH(
                                                        A21&amp;B21,
                                                        Insumos!I:I,
                                                        0)
                                                )="Comissionamento",
                                                INDEX(
                                                    Insumos!F:F,
                                                    MATCH(
                                                        A21&amp;B21,
                                                        Insumos!I:I,
                                                        0)
                                                ),
                                                0
                                            ),
                                            "Não encontrado"),
                                        IFERROR(
                                            INDEX(U:U,
                                                MATCH(
                                                    A21&amp;B21,AG:AG,
                                                    0)
                                            ),
                                            "Não encontrado")
                                    )</f>
        <v>0</v>
      </c>
      <c r="U21" s="21">
        <f>T21*G21/1</f>
        <v>0</v>
      </c>
      <c r="V21" s="21">
        <f>IF(
                        C21="INSUMO",
                                        IFERROR(
                                            IF(
                                                INDEX(
                                                    Insumos!C:C,
                                                    MATCH(
                                                        A21&amp;B21,
                                                        Insumos!I:I,
                                                        0)
                                                )="Verba",
                                                INDEX(
                                                    Insumos!F:F,
                                                    MATCH(
                                                        A21&amp;B21,
                                                        Insumos!I:I,
                                                        0)
                                                ),
                                                0
                                            ),
                                            "Não encontrado"),
                                        IFERROR(
                                            INDEX(W:W,
                                                MATCH(
                                                    A21&amp;B21,AG:AG,
                                                    0)
                                            ),
                                            "Não encontrado")
                                    )</f>
        <v>271.47000000000003</v>
      </c>
      <c r="W21" s="21">
        <f>V21*G21/1</f>
        <v>271.47000000000003</v>
      </c>
      <c r="X21" s="21">
        <f>IF(
                        C21="INSUMO",
                                        IFERROR(
                                            IF(
                                                INDEX(
                                                    Insumos!C:C,
                                                    MATCH(
                                                        A21&amp;B21,
                                                        Insumos!I:I,
                                                        0)
                                                )="Outro",
                                                INDEX(
                                                    Insumos!F:F,
                                                    MATCH(
                                                        A21&amp;B21,
                                                        Insumos!I:I,
                                                        0)
                                                ),
                                                0
                                            ),
                                            "Não encontrado"),
                                        IFERROR(
                                            INDEX(Y:Y,
                                                MATCH(
                                                    A21&amp;B21,AG:AG,
                                                    0)
                                            ),
                                            "Não encontrado")
                                    )</f>
        <v>0</v>
      </c>
      <c r="Y21" s="21">
        <f>X21*G21/1</f>
        <v>0</v>
      </c>
      <c r="Z21" s="21">
        <f>IF(
                            C21="INSUMO",
                            IFERROR(
                                INDEX(
                                    Insumos!F:F,
                                    MATCH(
                                        A21&amp;B21,
                                        Insumos!I:I,
                                        0)
                                ),
                                "Não encontrado"),
                            IFERROR(
                                INDEX(AA:AA,
                                    MATCH(
                                        A21&amp;B21,AG:AG,
                                        0)
                                ),
                                "Não encontrado")
                        )</f>
        <v>271.47000000000003</v>
      </c>
      <c r="AA21" s="21">
        <f>G21*Z21</f>
        <v>271.47000000000003</v>
      </c>
      <c r="AB21" s="45"/>
      <c r="AC21" s="45"/>
      <c r="AD21" s="61" t="s">
        <v>89</v>
      </c>
      <c r="AE21" s="72"/>
      <c r="AF21" s="72"/>
    </row>
    <row r="22" spans="1:33" x14ac:dyDescent="0.2">
      <c r="A22" s="63" t="s">
        <v>64</v>
      </c>
      <c r="B22" s="64" t="s">
        <v>45</v>
      </c>
      <c r="C22" s="65" t="s">
        <v>89</v>
      </c>
      <c r="D22" s="66" t="s">
        <v>488</v>
      </c>
      <c r="E22" s="66" t="s">
        <v>65</v>
      </c>
      <c r="F22" s="67" t="s">
        <v>66</v>
      </c>
      <c r="G22" s="22"/>
      <c r="H22" s="23"/>
      <c r="I22" s="23">
        <f>SUM(I23:I26)</f>
        <v>6.2174990000000001</v>
      </c>
      <c r="J22" s="23"/>
      <c r="K22" s="23">
        <f>SUM(K23:K26)</f>
        <v>5.9649796899199998</v>
      </c>
      <c r="L22" s="23"/>
      <c r="M22" s="23">
        <f>SUM(M23:M26)</f>
        <v>5.9649796899199998</v>
      </c>
      <c r="N22" s="23"/>
      <c r="O22" s="23">
        <f>SUM(O23:O26)</f>
        <v>0</v>
      </c>
      <c r="P22" s="23"/>
      <c r="Q22" s="23">
        <f>SUM(Q23:Q26)</f>
        <v>0</v>
      </c>
      <c r="R22" s="23"/>
      <c r="S22" s="23">
        <f>SUM(S23:S26)</f>
        <v>0</v>
      </c>
      <c r="T22" s="23"/>
      <c r="U22" s="23">
        <f>SUM(U23:U26)</f>
        <v>0</v>
      </c>
      <c r="V22" s="23"/>
      <c r="W22" s="23">
        <f>SUM(W23:W26)</f>
        <v>0</v>
      </c>
      <c r="X22" s="23"/>
      <c r="Y22" s="23">
        <f>SUM(Y23:Y26)</f>
        <v>0</v>
      </c>
      <c r="Z22" s="23"/>
      <c r="AA22" s="23">
        <f>SUM(AA23:AA26)</f>
        <v>12.18247868992</v>
      </c>
      <c r="AB22" s="43" t="s">
        <v>89</v>
      </c>
      <c r="AC22" s="43"/>
      <c r="AD22" s="66" t="s">
        <v>89</v>
      </c>
      <c r="AE22" s="68" t="s">
        <v>89</v>
      </c>
      <c r="AF22" s="68" t="s">
        <v>504</v>
      </c>
      <c r="AG22" t="str">
        <f>A22&amp;B22&amp;C22</f>
        <v>0072PRÓPRIA</v>
      </c>
    </row>
    <row r="23" spans="1:33" ht="25.5" x14ac:dyDescent="0.2">
      <c r="A23" s="59" t="s">
        <v>505</v>
      </c>
      <c r="B23" s="60" t="s">
        <v>213</v>
      </c>
      <c r="C23" s="71" t="s">
        <v>58</v>
      </c>
      <c r="D23" s="61" t="s">
        <v>488</v>
      </c>
      <c r="E23" s="61" t="s">
        <v>506</v>
      </c>
      <c r="F23" s="17" t="s">
        <v>66</v>
      </c>
      <c r="G23" s="17">
        <v>1.1000000000000001</v>
      </c>
      <c r="H23" s="21">
        <f>IF(
                        C23="INSUMO",
                                        IFERROR(
                                            IF(
                                                INDEX(
                                                    Insumos!C:C,
                                                    MATCH(
                                                        A23&amp;B23,
                                                        Insumos!I:I,
                                                        0)
                                                )="Material",
                                                INDEX(
                                                    Insumos!F:F,
                                                    MATCH(
                                                        A23&amp;B23,
                                                        Insumos!I:I,
                                                        0)
                                                ),
                                                0
                                            ),
                                            "Não encontrado"),
                                        IFERROR(
                                            INDEX(I:I,
                                                MATCH(
                                                    A23&amp;B23,AG:AG,
                                                    0)
                                            ),
                                            "Não encontrado")
                                    )</f>
        <v>2.38</v>
      </c>
      <c r="I23" s="21">
        <f>H23*G23/1</f>
        <v>2.6179999999999999</v>
      </c>
      <c r="J23" s="21">
        <f t="shared" ref="J23:K26" si="0">T23 + N23 + L23 + X23 + R23 + P23 + V23</f>
        <v>0</v>
      </c>
      <c r="K23" s="21">
        <f t="shared" si="0"/>
        <v>0</v>
      </c>
      <c r="L23" s="21">
        <f>IF(
                        C23="INSUMO",
                                        IFERROR(
                                            IF(
                                                INDEX(
                                                    Insumos!C:C,
                                                    MATCH(
                                                        A23&amp;B23,
                                                        Insumos!I:I,
                                                        0)
                                                )="Mao_obra",
                                                INDEX(
                                                    Insumos!F:F,
                                                    MATCH(
                                                        A23&amp;B23,
                                                        Insumos!I:I,
                                                        0)
                                                ),
                                                0
                                            ),
                                            "Não encontrado"),
                                        IFERROR(
                                            INDEX(M:M,
                                                MATCH(
                                                    A23&amp;B23,AG:AG,
                                                    0)
                                            ),
                                            "Não encontrado")
                                    )</f>
        <v>0</v>
      </c>
      <c r="M23" s="21">
        <f>L23*G23/1</f>
        <v>0</v>
      </c>
      <c r="N23" s="21">
        <f>IF(
                        C23="INSUMO",
                                        IFERROR(
                                            IF(
                                                INDEX(
                                                    Insumos!C:C,
                                                    MATCH(
                                                        A23&amp;B23,
                                                        Insumos!I:I,
                                                        0)
                                                )="Equipamento",
                                                INDEX(
                                                    Insumos!F:F,
                                                    MATCH(
                                                        A23&amp;B23,
                                                        Insumos!I:I,
                                                        0)
                                                ),
                                                0
                                            ),
                                            "Não encontrado"),
                                        IFERROR(
                                            INDEX(O:O,
                                                MATCH(
                                                    A23&amp;B23,AG:AG,
                                                    0)
                                            ),
                                            "Não encontrado")
                                    )</f>
        <v>0</v>
      </c>
      <c r="O23" s="21">
        <f>N23*G23/1</f>
        <v>0</v>
      </c>
      <c r="P23" s="21">
        <f>IF(
                        C23="INSUMO",
                                        IFERROR(
                                            IF(
                                                INDEX(
                                                    Insumos!C:C,
                                                    MATCH(
                                                        A23&amp;B23,
                                                        Insumos!I:I,
                                                        0)
                                                )="Transporte",
                                                INDEX(
                                                    Insumos!F:F,
                                                    MATCH(
                                                        A23&amp;B23,
                                                        Insumos!I:I,
                                                        0)
                                                ),
                                                0
                                            ),
                                            "Não encontrado"),
                                        IFERROR(
                                            INDEX(Q:Q,
                                                MATCH(
                                                    A23&amp;B23,AG:AG,
                                                    0)
                                            ),
                                            "Não encontrado")
                                    )</f>
        <v>0</v>
      </c>
      <c r="Q23" s="21">
        <f>P23*G23/1</f>
        <v>0</v>
      </c>
      <c r="R23" s="21">
        <f>IF(
                        C23="INSUMO",
                                        IFERROR(
                                            IF(
                                                INDEX(
                                                    Insumos!C:C,
                                                    MATCH(
                                                        A23&amp;B23,
                                                        Insumos!I:I,
                                                        0)
                                                )="Terceirizados",
                                                INDEX(
                                                    Insumos!F:F,
                                                    MATCH(
                                                        A23&amp;B23,
                                                        Insumos!I:I,
                                                        0)
                                                ),
                                                0
                                            ),
                                            "Não encontrado"),
                                        IFERROR(
                                            INDEX(S:S,
                                                MATCH(
                                                    A23&amp;B23,AG:AG,
                                                    0)
                                            ),
                                            "Não encontrado")
                                    )</f>
        <v>0</v>
      </c>
      <c r="S23" s="21">
        <f>R23*G23/1</f>
        <v>0</v>
      </c>
      <c r="T23" s="21">
        <f>IF(
                        C23="INSUMO",
                                        IFERROR(
                                            IF(
                                                INDEX(
                                                    Insumos!C:C,
                                                    MATCH(
                                                        A23&amp;B23,
                                                        Insumos!I:I,
                                                        0)
                                                )="Comissionamento",
                                                INDEX(
                                                    Insumos!F:F,
                                                    MATCH(
                                                        A23&amp;B23,
                                                        Insumos!I:I,
                                                        0)
                                                ),
                                                0
                                            ),
                                            "Não encontrado"),
                                        IFERROR(
                                            INDEX(U:U,
                                                MATCH(
                                                    A23&amp;B23,AG:AG,
                                                    0)
                                            ),
                                            "Não encontrado")
                                    )</f>
        <v>0</v>
      </c>
      <c r="U23" s="21">
        <f>T23*G23/1</f>
        <v>0</v>
      </c>
      <c r="V23" s="21">
        <f>IF(
                        C23="INSUMO",
                                        IFERROR(
                                            IF(
                                                INDEX(
                                                    Insumos!C:C,
                                                    MATCH(
                                                        A23&amp;B23,
                                                        Insumos!I:I,
                                                        0)
                                                )="Verba",
                                                INDEX(
                                                    Insumos!F:F,
                                                    MATCH(
                                                        A23&amp;B23,
                                                        Insumos!I:I,
                                                        0)
                                                ),
                                                0
                                            ),
                                            "Não encontrado"),
                                        IFERROR(
                                            INDEX(W:W,
                                                MATCH(
                                                    A23&amp;B23,AG:AG,
                                                    0)
                                            ),
                                            "Não encontrado")
                                    )</f>
        <v>0</v>
      </c>
      <c r="W23" s="21">
        <f>V23*G23/1</f>
        <v>0</v>
      </c>
      <c r="X23" s="21">
        <f>IF(
                        C23="INSUMO",
                                        IFERROR(
                                            IF(
                                                INDEX(
                                                    Insumos!C:C,
                                                    MATCH(
                                                        A23&amp;B23,
                                                        Insumos!I:I,
                                                        0)
                                                )="Outro",
                                                INDEX(
                                                    Insumos!F:F,
                                                    MATCH(
                                                        A23&amp;B23,
                                                        Insumos!I:I,
                                                        0)
                                                ),
                                                0
                                            ),
                                            "Não encontrado"),
                                        IFERROR(
                                            INDEX(Y:Y,
                                                MATCH(
                                                    A23&amp;B23,AG:AG,
                                                    0)
                                            ),
                                            "Não encontrado")
                                    )</f>
        <v>0</v>
      </c>
      <c r="Y23" s="21">
        <f>X23*G23/1</f>
        <v>0</v>
      </c>
      <c r="Z23" s="21">
        <f>IF(
                            C23="INSUMO",
                            IFERROR(
                                INDEX(
                                    Insumos!F:F,
                                    MATCH(
                                        A23&amp;B23,
                                        Insumos!I:I,
                                        0)
                                ),
                                "Não encontrado"),
                            IFERROR(
                                INDEX(AA:AA,
                                    MATCH(
                                        A23&amp;B23,AG:AG,
                                        0)
                                ),
                                "Não encontrado")
                        )</f>
        <v>2.38</v>
      </c>
      <c r="AA23" s="21">
        <f>G23*Z23</f>
        <v>2.6179999999999999</v>
      </c>
      <c r="AB23" s="45"/>
      <c r="AC23" s="45"/>
      <c r="AD23" s="61" t="s">
        <v>89</v>
      </c>
      <c r="AE23" s="72"/>
      <c r="AF23" s="72"/>
    </row>
    <row r="24" spans="1:33" x14ac:dyDescent="0.2">
      <c r="A24" s="54" t="s">
        <v>507</v>
      </c>
      <c r="B24" s="55" t="s">
        <v>98</v>
      </c>
      <c r="C24" s="69" t="s">
        <v>58</v>
      </c>
      <c r="D24" s="57" t="s">
        <v>488</v>
      </c>
      <c r="E24" s="57" t="s">
        <v>508</v>
      </c>
      <c r="F24" s="16" t="s">
        <v>56</v>
      </c>
      <c r="G24" s="16">
        <v>2.1899999999999999E-2</v>
      </c>
      <c r="H24" s="20">
        <f>IF(
                        C24="INSUMO",
                                        IFERROR(
                                            IF(
                                                INDEX(
                                                    Insumos!C:C,
                                                    MATCH(
                                                        A24&amp;B24,
                                                        Insumos!I:I,
                                                        0)
                                                )="Material",
                                                INDEX(
                                                    Insumos!F:F,
                                                    MATCH(
                                                        A24&amp;B24,
                                                        Insumos!I:I,
                                                        0)
                                                ),
                                                0
                                            ),
                                            "Não encontrado"),
                                        IFERROR(
                                            INDEX(I:I,
                                                MATCH(
                                                    A24&amp;B24,AG:AG,
                                                    0)
                                            ),
                                            "Não encontrado")
                                    )</f>
        <v>119.21</v>
      </c>
      <c r="I24" s="20">
        <f>H24*G24/1</f>
        <v>2.6106989999999999</v>
      </c>
      <c r="J24" s="20">
        <f t="shared" si="0"/>
        <v>0</v>
      </c>
      <c r="K24" s="20">
        <f t="shared" si="0"/>
        <v>0</v>
      </c>
      <c r="L24" s="20">
        <f>IF(
                        C24="INSUMO",
                                        IFERROR(
                                            IF(
                                                INDEX(
                                                    Insumos!C:C,
                                                    MATCH(
                                                        A24&amp;B24,
                                                        Insumos!I:I,
                                                        0)
                                                )="Mao_obra",
                                                INDEX(
                                                    Insumos!F:F,
                                                    MATCH(
                                                        A24&amp;B24,
                                                        Insumos!I:I,
                                                        0)
                                                ),
                                                0
                                            ),
                                            "Não encontrado"),
                                        IFERROR(
                                            INDEX(M:M,
                                                MATCH(
                                                    A24&amp;B24,AG:AG,
                                                    0)
                                            ),
                                            "Não encontrado")
                                    )</f>
        <v>0</v>
      </c>
      <c r="M24" s="20">
        <f>L24*G24/1</f>
        <v>0</v>
      </c>
      <c r="N24" s="20">
        <f>IF(
                        C24="INSUMO",
                                        IFERROR(
                                            IF(
                                                INDEX(
                                                    Insumos!C:C,
                                                    MATCH(
                                                        A24&amp;B24,
                                                        Insumos!I:I,
                                                        0)
                                                )="Equipamento",
                                                INDEX(
                                                    Insumos!F:F,
                                                    MATCH(
                                                        A24&amp;B24,
                                                        Insumos!I:I,
                                                        0)
                                                ),
                                                0
                                            ),
                                            "Não encontrado"),
                                        IFERROR(
                                            INDEX(O:O,
                                                MATCH(
                                                    A24&amp;B24,AG:AG,
                                                    0)
                                            ),
                                            "Não encontrado")
                                    )</f>
        <v>0</v>
      </c>
      <c r="O24" s="20">
        <f>N24*G24/1</f>
        <v>0</v>
      </c>
      <c r="P24" s="20">
        <f>IF(
                        C24="INSUMO",
                                        IFERROR(
                                            IF(
                                                INDEX(
                                                    Insumos!C:C,
                                                    MATCH(
                                                        A24&amp;B24,
                                                        Insumos!I:I,
                                                        0)
                                                )="Transporte",
                                                INDEX(
                                                    Insumos!F:F,
                                                    MATCH(
                                                        A24&amp;B24,
                                                        Insumos!I:I,
                                                        0)
                                                ),
                                                0
                                            ),
                                            "Não encontrado"),
                                        IFERROR(
                                            INDEX(Q:Q,
                                                MATCH(
                                                    A24&amp;B24,AG:AG,
                                                    0)
                                            ),
                                            "Não encontrado")
                                    )</f>
        <v>0</v>
      </c>
      <c r="Q24" s="20">
        <f>P24*G24/1</f>
        <v>0</v>
      </c>
      <c r="R24" s="20">
        <f>IF(
                        C24="INSUMO",
                                        IFERROR(
                                            IF(
                                                INDEX(
                                                    Insumos!C:C,
                                                    MATCH(
                                                        A24&amp;B24,
                                                        Insumos!I:I,
                                                        0)
                                                )="Terceirizados",
                                                INDEX(
                                                    Insumos!F:F,
                                                    MATCH(
                                                        A24&amp;B24,
                                                        Insumos!I:I,
                                                        0)
                                                ),
                                                0
                                            ),
                                            "Não encontrado"),
                                        IFERROR(
                                            INDEX(S:S,
                                                MATCH(
                                                    A24&amp;B24,AG:AG,
                                                    0)
                                            ),
                                            "Não encontrado")
                                    )</f>
        <v>0</v>
      </c>
      <c r="S24" s="20">
        <f>R24*G24/1</f>
        <v>0</v>
      </c>
      <c r="T24" s="20">
        <f>IF(
                        C24="INSUMO",
                                        IFERROR(
                                            IF(
                                                INDEX(
                                                    Insumos!C:C,
                                                    MATCH(
                                                        A24&amp;B24,
                                                        Insumos!I:I,
                                                        0)
                                                )="Comissionamento",
                                                INDEX(
                                                    Insumos!F:F,
                                                    MATCH(
                                                        A24&amp;B24,
                                                        Insumos!I:I,
                                                        0)
                                                ),
                                                0
                                            ),
                                            "Não encontrado"),
                                        IFERROR(
                                            INDEX(U:U,
                                                MATCH(
                                                    A24&amp;B24,AG:AG,
                                                    0)
                                            ),
                                            "Não encontrado")
                                    )</f>
        <v>0</v>
      </c>
      <c r="U24" s="20">
        <f>T24*G24/1</f>
        <v>0</v>
      </c>
      <c r="V24" s="20">
        <f>IF(
                        C24="INSUMO",
                                        IFERROR(
                                            IF(
                                                INDEX(
                                                    Insumos!C:C,
                                                    MATCH(
                                                        A24&amp;B24,
                                                        Insumos!I:I,
                                                        0)
                                                )="Verba",
                                                INDEX(
                                                    Insumos!F:F,
                                                    MATCH(
                                                        A24&amp;B24,
                                                        Insumos!I:I,
                                                        0)
                                                ),
                                                0
                                            ),
                                            "Não encontrado"),
                                        IFERROR(
                                            INDEX(W:W,
                                                MATCH(
                                                    A24&amp;B24,AG:AG,
                                                    0)
                                            ),
                                            "Não encontrado")
                                    )</f>
        <v>0</v>
      </c>
      <c r="W24" s="20">
        <f>V24*G24/1</f>
        <v>0</v>
      </c>
      <c r="X24" s="20">
        <f>IF(
                        C24="INSUMO",
                                        IFERROR(
                                            IF(
                                                INDEX(
                                                    Insumos!C:C,
                                                    MATCH(
                                                        A24&amp;B24,
                                                        Insumos!I:I,
                                                        0)
                                                )="Outro",
                                                INDEX(
                                                    Insumos!F:F,
                                                    MATCH(
                                                        A24&amp;B24,
                                                        Insumos!I:I,
                                                        0)
                                                ),
                                                0
                                            ),
                                            "Não encontrado"),
                                        IFERROR(
                                            INDEX(Y:Y,
                                                MATCH(
                                                    A24&amp;B24,AG:AG,
                                                    0)
                                            ),
                                            "Não encontrado")
                                    )</f>
        <v>0</v>
      </c>
      <c r="Y24" s="20">
        <f>X24*G24/1</f>
        <v>0</v>
      </c>
      <c r="Z24" s="20">
        <f>IF(
                            C24="INSUMO",
                            IFERROR(
                                INDEX(
                                    Insumos!F:F,
                                    MATCH(
                                        A24&amp;B24,
                                        Insumos!I:I,
                                        0)
                                ),
                                "Não encontrado"),
                            IFERROR(
                                INDEX(AA:AA,
                                    MATCH(
                                        A24&amp;B24,AG:AG,
                                        0)
                                ),
                                "Não encontrado")
                        )</f>
        <v>119.21</v>
      </c>
      <c r="AA24" s="20">
        <f>G24*Z24</f>
        <v>2.6106989999999999</v>
      </c>
      <c r="AB24" s="44"/>
      <c r="AC24" s="44"/>
      <c r="AD24" s="57" t="s">
        <v>89</v>
      </c>
      <c r="AE24" s="70"/>
      <c r="AF24" s="70"/>
    </row>
    <row r="25" spans="1:33" ht="25.5" x14ac:dyDescent="0.2">
      <c r="A25" s="59" t="s">
        <v>509</v>
      </c>
      <c r="B25" s="60" t="s">
        <v>98</v>
      </c>
      <c r="C25" s="71" t="s">
        <v>46</v>
      </c>
      <c r="D25" s="61" t="s">
        <v>488</v>
      </c>
      <c r="E25" s="61" t="s">
        <v>510</v>
      </c>
      <c r="F25" s="17" t="s">
        <v>511</v>
      </c>
      <c r="G25" s="17">
        <v>0.10879999999999999</v>
      </c>
      <c r="H25" s="21">
        <f>IF(
                        C25="INSUMO",
                                        IFERROR(
                                            IF(
                                                INDEX(
                                                    Insumos!C:C,
                                                    MATCH(
                                                        A25&amp;B25,
                                                        Insumos!I:I,
                                                        0)
                                                )="Material",
                                                INDEX(
                                                    Insumos!F:F,
                                                    MATCH(
                                                        A25&amp;B25,
                                                        Insumos!I:I,
                                                        0)
                                                ),
                                                0
                                            ),
                                            "Não encontrado"),
                                        IFERROR(
                                            INDEX(I:I,
                                                MATCH(
                                                    A25&amp;B25,AG:AG,
                                                    0)
                                            ),
                                            "Não encontrado")
                                    )</f>
        <v>3.9999999999999996</v>
      </c>
      <c r="I25" s="21">
        <f>H25*G25/1</f>
        <v>0.43519999999999992</v>
      </c>
      <c r="J25" s="21">
        <f t="shared" si="0"/>
        <v>19.645753599999999</v>
      </c>
      <c r="K25" s="21">
        <f t="shared" si="0"/>
        <v>2.1374579916799998</v>
      </c>
      <c r="L25" s="21">
        <f>IF(
                        C25="INSUMO",
                                        IFERROR(
                                            IF(
                                                INDEX(
                                                    Insumos!C:C,
                                                    MATCH(
                                                        A25&amp;B25,
                                                        Insumos!I:I,
                                                        0)
                                                )="Mao_obra",
                                                INDEX(
                                                    Insumos!F:F,
                                                    MATCH(
                                                        A25&amp;B25,
                                                        Insumos!I:I,
                                                        0)
                                                ),
                                                0
                                            ),
                                            "Não encontrado"),
                                        IFERROR(
                                            INDEX(M:M,
                                                MATCH(
                                                    A25&amp;B25,AG:AG,
                                                    0)
                                            ),
                                            "Não encontrado")
                                    )</f>
        <v>19.645753599999999</v>
      </c>
      <c r="M25" s="21">
        <f>L25*G25/1</f>
        <v>2.1374579916799998</v>
      </c>
      <c r="N25" s="21">
        <f>IF(
                        C25="INSUMO",
                                        IFERROR(
                                            IF(
                                                INDEX(
                                                    Insumos!C:C,
                                                    MATCH(
                                                        A25&amp;B25,
                                                        Insumos!I:I,
                                                        0)
                                                )="Equipamento",
                                                INDEX(
                                                    Insumos!F:F,
                                                    MATCH(
                                                        A25&amp;B25,
                                                        Insumos!I:I,
                                                        0)
                                                ),
                                                0
                                            ),
                                            "Não encontrado"),
                                        IFERROR(
                                            INDEX(O:O,
                                                MATCH(
                                                    A25&amp;B25,AG:AG,
                                                    0)
                                            ),
                                            "Não encontrado")
                                    )</f>
        <v>0</v>
      </c>
      <c r="O25" s="21">
        <f>N25*G25/1</f>
        <v>0</v>
      </c>
      <c r="P25" s="21">
        <f>IF(
                        C25="INSUMO",
                                        IFERROR(
                                            IF(
                                                INDEX(
                                                    Insumos!C:C,
                                                    MATCH(
                                                        A25&amp;B25,
                                                        Insumos!I:I,
                                                        0)
                                                )="Transporte",
                                                INDEX(
                                                    Insumos!F:F,
                                                    MATCH(
                                                        A25&amp;B25,
                                                        Insumos!I:I,
                                                        0)
                                                ),
                                                0
                                            ),
                                            "Não encontrado"),
                                        IFERROR(
                                            INDEX(Q:Q,
                                                MATCH(
                                                    A25&amp;B25,AG:AG,
                                                    0)
                                            ),
                                            "Não encontrado")
                                    )</f>
        <v>0</v>
      </c>
      <c r="Q25" s="21">
        <f>P25*G25/1</f>
        <v>0</v>
      </c>
      <c r="R25" s="21">
        <f>IF(
                        C25="INSUMO",
                                        IFERROR(
                                            IF(
                                                INDEX(
                                                    Insumos!C:C,
                                                    MATCH(
                                                        A25&amp;B25,
                                                        Insumos!I:I,
                                                        0)
                                                )="Terceirizados",
                                                INDEX(
                                                    Insumos!F:F,
                                                    MATCH(
                                                        A25&amp;B25,
                                                        Insumos!I:I,
                                                        0)
                                                ),
                                                0
                                            ),
                                            "Não encontrado"),
                                        IFERROR(
                                            INDEX(S:S,
                                                MATCH(
                                                    A25&amp;B25,AG:AG,
                                                    0)
                                            ),
                                            "Não encontrado")
                                    )</f>
        <v>0</v>
      </c>
      <c r="S25" s="21">
        <f>R25*G25/1</f>
        <v>0</v>
      </c>
      <c r="T25" s="21">
        <f>IF(
                        C25="INSUMO",
                                        IFERROR(
                                            IF(
                                                INDEX(
                                                    Insumos!C:C,
                                                    MATCH(
                                                        A25&amp;B25,
                                                        Insumos!I:I,
                                                        0)
                                                )="Comissionamento",
                                                INDEX(
                                                    Insumos!F:F,
                                                    MATCH(
                                                        A25&amp;B25,
                                                        Insumos!I:I,
                                                        0)
                                                ),
                                                0
                                            ),
                                            "Não encontrado"),
                                        IFERROR(
                                            INDEX(U:U,
                                                MATCH(
                                                    A25&amp;B25,AG:AG,
                                                    0)
                                            ),
                                            "Não encontrado")
                                    )</f>
        <v>0</v>
      </c>
      <c r="U25" s="21">
        <f>T25*G25/1</f>
        <v>0</v>
      </c>
      <c r="V25" s="21">
        <f>IF(
                        C25="INSUMO",
                                        IFERROR(
                                            IF(
                                                INDEX(
                                                    Insumos!C:C,
                                                    MATCH(
                                                        A25&amp;B25,
                                                        Insumos!I:I,
                                                        0)
                                                )="Verba",
                                                INDEX(
                                                    Insumos!F:F,
                                                    MATCH(
                                                        A25&amp;B25,
                                                        Insumos!I:I,
                                                        0)
                                                ),
                                                0
                                            ),
                                            "Não encontrado"),
                                        IFERROR(
                                            INDEX(W:W,
                                                MATCH(
                                                    A25&amp;B25,AG:AG,
                                                    0)
                                            ),
                                            "Não encontrado")
                                    )</f>
        <v>0</v>
      </c>
      <c r="W25" s="21">
        <f>V25*G25/1</f>
        <v>0</v>
      </c>
      <c r="X25" s="21">
        <f>IF(
                        C25="INSUMO",
                                        IFERROR(
                                            IF(
                                                INDEX(
                                                    Insumos!C:C,
                                                    MATCH(
                                                        A25&amp;B25,
                                                        Insumos!I:I,
                                                        0)
                                                )="Outro",
                                                INDEX(
                                                    Insumos!F:F,
                                                    MATCH(
                                                        A25&amp;B25,
                                                        Insumos!I:I,
                                                        0)
                                                ),
                                                0
                                            ),
                                            "Não encontrado"),
                                        IFERROR(
                                            INDEX(Y:Y,
                                                MATCH(
                                                    A25&amp;B25,AG:AG,
                                                    0)
                                            ),
                                            "Não encontrado")
                                    )</f>
        <v>0</v>
      </c>
      <c r="Y25" s="21">
        <f>X25*G25/1</f>
        <v>0</v>
      </c>
      <c r="Z25" s="21">
        <f>IF(
                            C25="INSUMO",
                            IFERROR(
                                INDEX(
                                    Insumos!F:F,
                                    MATCH(
                                        A25&amp;B25,
                                        Insumos!I:I,
                                        0)
                                ),
                                "Não encontrado"),
                            IFERROR(
                                INDEX(AA:AA,
                                    MATCH(
                                        A25&amp;B25,AG:AG,
                                        0)
                                ),
                                "Não encontrado")
                        )</f>
        <v>23.645753599999999</v>
      </c>
      <c r="AA25" s="21">
        <f>G25*Z25</f>
        <v>2.5726579916799999</v>
      </c>
      <c r="AB25" s="45"/>
      <c r="AC25" s="45"/>
      <c r="AD25" s="61" t="s">
        <v>89</v>
      </c>
      <c r="AE25" s="72"/>
      <c r="AF25" s="72"/>
    </row>
    <row r="26" spans="1:33" ht="25.5" x14ac:dyDescent="0.2">
      <c r="A26" s="54" t="s">
        <v>512</v>
      </c>
      <c r="B26" s="55" t="s">
        <v>98</v>
      </c>
      <c r="C26" s="69" t="s">
        <v>46</v>
      </c>
      <c r="D26" s="57" t="s">
        <v>488</v>
      </c>
      <c r="E26" s="57" t="s">
        <v>513</v>
      </c>
      <c r="F26" s="16" t="s">
        <v>511</v>
      </c>
      <c r="G26" s="16">
        <v>0.1384</v>
      </c>
      <c r="H26" s="20">
        <f>IF(
                        C26="INSUMO",
                                        IFERROR(
                                            IF(
                                                INDEX(
                                                    Insumos!C:C,
                                                    MATCH(
                                                        A26&amp;B26,
                                                        Insumos!I:I,
                                                        0)
                                                )="Material",
                                                INDEX(
                                                    Insumos!F:F,
                                                    MATCH(
                                                        A26&amp;B26,
                                                        Insumos!I:I,
                                                        0)
                                                ),
                                                0
                                            ),
                                            "Não encontrado"),
                                        IFERROR(
                                            INDEX(I:I,
                                                MATCH(
                                                    A26&amp;B26,AG:AG,
                                                    0)
                                            ),
                                            "Não encontrado")
                                    )</f>
        <v>3.9999999999999996</v>
      </c>
      <c r="I26" s="20">
        <f>H26*G26/1</f>
        <v>0.55359999999999987</v>
      </c>
      <c r="J26" s="20">
        <f t="shared" si="0"/>
        <v>27.655503599999999</v>
      </c>
      <c r="K26" s="20">
        <f t="shared" si="0"/>
        <v>3.82752169824</v>
      </c>
      <c r="L26" s="20">
        <f>IF(
                        C26="INSUMO",
                                        IFERROR(
                                            IF(
                                                INDEX(
                                                    Insumos!C:C,
                                                    MATCH(
                                                        A26&amp;B26,
                                                        Insumos!I:I,
                                                        0)
                                                )="Mao_obra",
                                                INDEX(
                                                    Insumos!F:F,
                                                    MATCH(
                                                        A26&amp;B26,
                                                        Insumos!I:I,
                                                        0)
                                                ),
                                                0
                                            ),
                                            "Não encontrado"),
                                        IFERROR(
                                            INDEX(M:M,
                                                MATCH(
                                                    A26&amp;B26,AG:AG,
                                                    0)
                                            ),
                                            "Não encontrado")
                                    )</f>
        <v>27.655503599999999</v>
      </c>
      <c r="M26" s="20">
        <f>L26*G26/1</f>
        <v>3.82752169824</v>
      </c>
      <c r="N26" s="20">
        <f>IF(
                        C26="INSUMO",
                                        IFERROR(
                                            IF(
                                                INDEX(
                                                    Insumos!C:C,
                                                    MATCH(
                                                        A26&amp;B26,
                                                        Insumos!I:I,
                                                        0)
                                                )="Equipamento",
                                                INDEX(
                                                    Insumos!F:F,
                                                    MATCH(
                                                        A26&amp;B26,
                                                        Insumos!I:I,
                                                        0)
                                                ),
                                                0
                                            ),
                                            "Não encontrado"),
                                        IFERROR(
                                            INDEX(O:O,
                                                MATCH(
                                                    A26&amp;B26,AG:AG,
                                                    0)
                                            ),
                                            "Não encontrado")
                                    )</f>
        <v>0</v>
      </c>
      <c r="O26" s="20">
        <f>N26*G26/1</f>
        <v>0</v>
      </c>
      <c r="P26" s="20">
        <f>IF(
                        C26="INSUMO",
                                        IFERROR(
                                            IF(
                                                INDEX(
                                                    Insumos!C:C,
                                                    MATCH(
                                                        A26&amp;B26,
                                                        Insumos!I:I,
                                                        0)
                                                )="Transporte",
                                                INDEX(
                                                    Insumos!F:F,
                                                    MATCH(
                                                        A26&amp;B26,
                                                        Insumos!I:I,
                                                        0)
                                                ),
                                                0
                                            ),
                                            "Não encontrado"),
                                        IFERROR(
                                            INDEX(Q:Q,
                                                MATCH(
                                                    A26&amp;B26,AG:AG,
                                                    0)
                                            ),
                                            "Não encontrado")
                                    )</f>
        <v>0</v>
      </c>
      <c r="Q26" s="20">
        <f>P26*G26/1</f>
        <v>0</v>
      </c>
      <c r="R26" s="20">
        <f>IF(
                        C26="INSUMO",
                                        IFERROR(
                                            IF(
                                                INDEX(
                                                    Insumos!C:C,
                                                    MATCH(
                                                        A26&amp;B26,
                                                        Insumos!I:I,
                                                        0)
                                                )="Terceirizados",
                                                INDEX(
                                                    Insumos!F:F,
                                                    MATCH(
                                                        A26&amp;B26,
                                                        Insumos!I:I,
                                                        0)
                                                ),
                                                0
                                            ),
                                            "Não encontrado"),
                                        IFERROR(
                                            INDEX(S:S,
                                                MATCH(
                                                    A26&amp;B26,AG:AG,
                                                    0)
                                            ),
                                            "Não encontrado")
                                    )</f>
        <v>0</v>
      </c>
      <c r="S26" s="20">
        <f>R26*G26/1</f>
        <v>0</v>
      </c>
      <c r="T26" s="20">
        <f>IF(
                        C26="INSUMO",
                                        IFERROR(
                                            IF(
                                                INDEX(
                                                    Insumos!C:C,
                                                    MATCH(
                                                        A26&amp;B26,
                                                        Insumos!I:I,
                                                        0)
                                                )="Comissionamento",
                                                INDEX(
                                                    Insumos!F:F,
                                                    MATCH(
                                                        A26&amp;B26,
                                                        Insumos!I:I,
                                                        0)
                                                ),
                                                0
                                            ),
                                            "Não encontrado"),
                                        IFERROR(
                                            INDEX(U:U,
                                                MATCH(
                                                    A26&amp;B26,AG:AG,
                                                    0)
                                            ),
                                            "Não encontrado")
                                    )</f>
        <v>0</v>
      </c>
      <c r="U26" s="20">
        <f>T26*G26/1</f>
        <v>0</v>
      </c>
      <c r="V26" s="20">
        <f>IF(
                        C26="INSUMO",
                                        IFERROR(
                                            IF(
                                                INDEX(
                                                    Insumos!C:C,
                                                    MATCH(
                                                        A26&amp;B26,
                                                        Insumos!I:I,
                                                        0)
                                                )="Verba",
                                                INDEX(
                                                    Insumos!F:F,
                                                    MATCH(
                                                        A26&amp;B26,
                                                        Insumos!I:I,
                                                        0)
                                                ),
                                                0
                                            ),
                                            "Não encontrado"),
                                        IFERROR(
                                            INDEX(W:W,
                                                MATCH(
                                                    A26&amp;B26,AG:AG,
                                                    0)
                                            ),
                                            "Não encontrado")
                                    )</f>
        <v>0</v>
      </c>
      <c r="W26" s="20">
        <f>V26*G26/1</f>
        <v>0</v>
      </c>
      <c r="X26" s="20">
        <f>IF(
                        C26="INSUMO",
                                        IFERROR(
                                            IF(
                                                INDEX(
                                                    Insumos!C:C,
                                                    MATCH(
                                                        A26&amp;B26,
                                                        Insumos!I:I,
                                                        0)
                                                )="Outro",
                                                INDEX(
                                                    Insumos!F:F,
                                                    MATCH(
                                                        A26&amp;B26,
                                                        Insumos!I:I,
                                                        0)
                                                ),
                                                0
                                            ),
                                            "Não encontrado"),
                                        IFERROR(
                                            INDEX(Y:Y,
                                                MATCH(
                                                    A26&amp;B26,AG:AG,
                                                    0)
                                            ),
                                            "Não encontrado")
                                    )</f>
        <v>0</v>
      </c>
      <c r="Y26" s="20">
        <f>X26*G26/1</f>
        <v>0</v>
      </c>
      <c r="Z26" s="20">
        <f>IF(
                            C26="INSUMO",
                            IFERROR(
                                INDEX(
                                    Insumos!F:F,
                                    MATCH(
                                        A26&amp;B26,
                                        Insumos!I:I,
                                        0)
                                ),
                                "Não encontrado"),
                            IFERROR(
                                INDEX(AA:AA,
                                    MATCH(
                                        A26&amp;B26,AG:AG,
                                        0)
                                ),
                                "Não encontrado")
                        )</f>
        <v>31.655503599999999</v>
      </c>
      <c r="AA26" s="20">
        <f>G26*Z26</f>
        <v>4.3811216982399994</v>
      </c>
      <c r="AB26" s="44"/>
      <c r="AC26" s="44"/>
      <c r="AD26" s="57" t="s">
        <v>89</v>
      </c>
      <c r="AE26" s="70"/>
      <c r="AF26" s="70"/>
    </row>
    <row r="27" spans="1:33" x14ac:dyDescent="0.2">
      <c r="A27" s="63" t="s">
        <v>68</v>
      </c>
      <c r="B27" s="64" t="s">
        <v>45</v>
      </c>
      <c r="C27" s="65" t="s">
        <v>89</v>
      </c>
      <c r="D27" s="66" t="s">
        <v>488</v>
      </c>
      <c r="E27" s="66" t="s">
        <v>69</v>
      </c>
      <c r="F27" s="67" t="s">
        <v>70</v>
      </c>
      <c r="G27" s="22"/>
      <c r="H27" s="23"/>
      <c r="I27" s="23">
        <f>SUM(I28:I29)</f>
        <v>2.58</v>
      </c>
      <c r="J27" s="23"/>
      <c r="K27" s="23">
        <f>SUM(K28:K29)</f>
        <v>1.8044604000000004</v>
      </c>
      <c r="L27" s="23"/>
      <c r="M27" s="23">
        <f>SUM(M28:M29)</f>
        <v>1.8044604000000004</v>
      </c>
      <c r="N27" s="23"/>
      <c r="O27" s="23">
        <f>SUM(O28:O29)</f>
        <v>0</v>
      </c>
      <c r="P27" s="23"/>
      <c r="Q27" s="23">
        <f>SUM(Q28:Q29)</f>
        <v>0</v>
      </c>
      <c r="R27" s="23"/>
      <c r="S27" s="23">
        <f>SUM(S28:S29)</f>
        <v>0</v>
      </c>
      <c r="T27" s="23"/>
      <c r="U27" s="23">
        <f>SUM(U28:U29)</f>
        <v>0</v>
      </c>
      <c r="V27" s="23"/>
      <c r="W27" s="23">
        <f>SUM(W28:W29)</f>
        <v>0</v>
      </c>
      <c r="X27" s="23"/>
      <c r="Y27" s="23">
        <f>SUM(Y28:Y29)</f>
        <v>0</v>
      </c>
      <c r="Z27" s="23"/>
      <c r="AA27" s="23">
        <f>SUM(AA28:AA29)</f>
        <v>4.3844604</v>
      </c>
      <c r="AB27" s="43" t="s">
        <v>89</v>
      </c>
      <c r="AC27" s="43"/>
      <c r="AD27" s="66" t="s">
        <v>89</v>
      </c>
      <c r="AE27" s="68" t="s">
        <v>89</v>
      </c>
      <c r="AF27" s="68" t="s">
        <v>491</v>
      </c>
      <c r="AG27" t="str">
        <f>A27&amp;B27&amp;C27</f>
        <v>0374PRÓPRIA</v>
      </c>
    </row>
    <row r="28" spans="1:33" ht="25.5" x14ac:dyDescent="0.2">
      <c r="A28" s="59" t="s">
        <v>514</v>
      </c>
      <c r="B28" s="60" t="s">
        <v>98</v>
      </c>
      <c r="C28" s="71" t="s">
        <v>46</v>
      </c>
      <c r="D28" s="61" t="s">
        <v>488</v>
      </c>
      <c r="E28" s="61" t="s">
        <v>515</v>
      </c>
      <c r="F28" s="17" t="s">
        <v>511</v>
      </c>
      <c r="G28" s="17">
        <v>0.1</v>
      </c>
      <c r="H28" s="21">
        <f>IF(
                        C28="INSUMO",
                                        IFERROR(
                                            IF(
                                                INDEX(
                                                    Insumos!C:C,
                                                    MATCH(
                                                        A28&amp;B28,
                                                        Insumos!I:I,
                                                        0)
                                                )="Material",
                                                INDEX(
                                                    Insumos!F:F,
                                                    MATCH(
                                                        A28&amp;B28,
                                                        Insumos!I:I,
                                                        0)
                                                ),
                                                0
                                            ),
                                            "Não encontrado"),
                                        IFERROR(
                                            INDEX(I:I,
                                                MATCH(
                                                    A28&amp;B28,AG:AG,
                                                    0)
                                            ),
                                            "Não encontrado")
                                    )</f>
        <v>4.13</v>
      </c>
      <c r="I28" s="21">
        <f>H28*G28/1</f>
        <v>0.41300000000000003</v>
      </c>
      <c r="J28" s="21">
        <f>T28 + N28 + L28 + X28 + R28 + P28 + V28</f>
        <v>18.044604000000003</v>
      </c>
      <c r="K28" s="21">
        <f>U28 + O28 + M28 + Y28 + S28 + Q28 + W28</f>
        <v>1.8044604000000004</v>
      </c>
      <c r="L28" s="21">
        <f>IF(
                        C28="INSUMO",
                                        IFERROR(
                                            IF(
                                                INDEX(
                                                    Insumos!C:C,
                                                    MATCH(
                                                        A28&amp;B28,
                                                        Insumos!I:I,
                                                        0)
                                                )="Mao_obra",
                                                INDEX(
                                                    Insumos!F:F,
                                                    MATCH(
                                                        A28&amp;B28,
                                                        Insumos!I:I,
                                                        0)
                                                ),
                                                0
                                            ),
                                            "Não encontrado"),
                                        IFERROR(
                                            INDEX(M:M,
                                                MATCH(
                                                    A28&amp;B28,AG:AG,
                                                    0)
                                            ),
                                            "Não encontrado")
                                    )</f>
        <v>18.044604000000003</v>
      </c>
      <c r="M28" s="21">
        <f>L28*G28/1</f>
        <v>1.8044604000000004</v>
      </c>
      <c r="N28" s="21">
        <f>IF(
                        C28="INSUMO",
                                        IFERROR(
                                            IF(
                                                INDEX(
                                                    Insumos!C:C,
                                                    MATCH(
                                                        A28&amp;B28,
                                                        Insumos!I:I,
                                                        0)
                                                )="Equipamento",
                                                INDEX(
                                                    Insumos!F:F,
                                                    MATCH(
                                                        A28&amp;B28,
                                                        Insumos!I:I,
                                                        0)
                                                ),
                                                0
                                            ),
                                            "Não encontrado"),
                                        IFERROR(
                                            INDEX(O:O,
                                                MATCH(
                                                    A28&amp;B28,AG:AG,
                                                    0)
                                            ),
                                            "Não encontrado")
                                    )</f>
        <v>0</v>
      </c>
      <c r="O28" s="21">
        <f>N28*G28/1</f>
        <v>0</v>
      </c>
      <c r="P28" s="21">
        <f>IF(
                        C28="INSUMO",
                                        IFERROR(
                                            IF(
                                                INDEX(
                                                    Insumos!C:C,
                                                    MATCH(
                                                        A28&amp;B28,
                                                        Insumos!I:I,
                                                        0)
                                                )="Transporte",
                                                INDEX(
                                                    Insumos!F:F,
                                                    MATCH(
                                                        A28&amp;B28,
                                                        Insumos!I:I,
                                                        0)
                                                ),
                                                0
                                            ),
                                            "Não encontrado"),
                                        IFERROR(
                                            INDEX(Q:Q,
                                                MATCH(
                                                    A28&amp;B28,AG:AG,
                                                    0)
                                            ),
                                            "Não encontrado")
                                    )</f>
        <v>0</v>
      </c>
      <c r="Q28" s="21">
        <f>P28*G28/1</f>
        <v>0</v>
      </c>
      <c r="R28" s="21">
        <f>IF(
                        C28="INSUMO",
                                        IFERROR(
                                            IF(
                                                INDEX(
                                                    Insumos!C:C,
                                                    MATCH(
                                                        A28&amp;B28,
                                                        Insumos!I:I,
                                                        0)
                                                )="Terceirizados",
                                                INDEX(
                                                    Insumos!F:F,
                                                    MATCH(
                                                        A28&amp;B28,
                                                        Insumos!I:I,
                                                        0)
                                                ),
                                                0
                                            ),
                                            "Não encontrado"),
                                        IFERROR(
                                            INDEX(S:S,
                                                MATCH(
                                                    A28&amp;B28,AG:AG,
                                                    0)
                                            ),
                                            "Não encontrado")
                                    )</f>
        <v>0</v>
      </c>
      <c r="S28" s="21">
        <f>R28*G28/1</f>
        <v>0</v>
      </c>
      <c r="T28" s="21">
        <f>IF(
                        C28="INSUMO",
                                        IFERROR(
                                            IF(
                                                INDEX(
                                                    Insumos!C:C,
                                                    MATCH(
                                                        A28&amp;B28,
                                                        Insumos!I:I,
                                                        0)
                                                )="Comissionamento",
                                                INDEX(
                                                    Insumos!F:F,
                                                    MATCH(
                                                        A28&amp;B28,
                                                        Insumos!I:I,
                                                        0)
                                                ),
                                                0
                                            ),
                                            "Não encontrado"),
                                        IFERROR(
                                            INDEX(U:U,
                                                MATCH(
                                                    A28&amp;B28,AG:AG,
                                                    0)
                                            ),
                                            "Não encontrado")
                                    )</f>
        <v>0</v>
      </c>
      <c r="U28" s="21">
        <f>T28*G28/1</f>
        <v>0</v>
      </c>
      <c r="V28" s="21">
        <f>IF(
                        C28="INSUMO",
                                        IFERROR(
                                            IF(
                                                INDEX(
                                                    Insumos!C:C,
                                                    MATCH(
                                                        A28&amp;B28,
                                                        Insumos!I:I,
                                                        0)
                                                )="Verba",
                                                INDEX(
                                                    Insumos!F:F,
                                                    MATCH(
                                                        A28&amp;B28,
                                                        Insumos!I:I,
                                                        0)
                                                ),
                                                0
                                            ),
                                            "Não encontrado"),
                                        IFERROR(
                                            INDEX(W:W,
                                                MATCH(
                                                    A28&amp;B28,AG:AG,
                                                    0)
                                            ),
                                            "Não encontrado")
                                    )</f>
        <v>0</v>
      </c>
      <c r="W28" s="21">
        <f>V28*G28/1</f>
        <v>0</v>
      </c>
      <c r="X28" s="21">
        <f>IF(
                        C28="INSUMO",
                                        IFERROR(
                                            IF(
                                                INDEX(
                                                    Insumos!C:C,
                                                    MATCH(
                                                        A28&amp;B28,
                                                        Insumos!I:I,
                                                        0)
                                                )="Outro",
                                                INDEX(
                                                    Insumos!F:F,
                                                    MATCH(
                                                        A28&amp;B28,
                                                        Insumos!I:I,
                                                        0)
                                                ),
                                                0
                                            ),
                                            "Não encontrado"),
                                        IFERROR(
                                            INDEX(Y:Y,
                                                MATCH(
                                                    A28&amp;B28,AG:AG,
                                                    0)
                                            ),
                                            "Não encontrado")
                                    )</f>
        <v>0</v>
      </c>
      <c r="Y28" s="21">
        <f>X28*G28/1</f>
        <v>0</v>
      </c>
      <c r="Z28" s="21">
        <f>IF(
                            C28="INSUMO",
                            IFERROR(
                                INDEX(
                                    Insumos!F:F,
                                    MATCH(
                                        A28&amp;B28,
                                        Insumos!I:I,
                                        0)
                                ),
                                "Não encontrado"),
                            IFERROR(
                                INDEX(AA:AA,
                                    MATCH(
                                        A28&amp;B28,AG:AG,
                                        0)
                                ),
                                "Não encontrado")
                        )</f>
        <v>22.174604000000002</v>
      </c>
      <c r="AA28" s="21">
        <f>G28*Z28</f>
        <v>2.2174604000000002</v>
      </c>
      <c r="AB28" s="45"/>
      <c r="AC28" s="45"/>
      <c r="AD28" s="61" t="s">
        <v>89</v>
      </c>
      <c r="AE28" s="72"/>
      <c r="AF28" s="72"/>
    </row>
    <row r="29" spans="1:33" x14ac:dyDescent="0.2">
      <c r="A29" s="54" t="s">
        <v>516</v>
      </c>
      <c r="B29" s="55" t="s">
        <v>98</v>
      </c>
      <c r="C29" s="69" t="s">
        <v>58</v>
      </c>
      <c r="D29" s="57" t="s">
        <v>488</v>
      </c>
      <c r="E29" s="57" t="s">
        <v>517</v>
      </c>
      <c r="F29" s="16" t="s">
        <v>70</v>
      </c>
      <c r="G29" s="16">
        <v>1.1000000000000001</v>
      </c>
      <c r="H29" s="20">
        <f>IF(
                        C29="INSUMO",
                                        IFERROR(
                                            IF(
                                                INDEX(
                                                    Insumos!C:C,
                                                    MATCH(
                                                        A29&amp;B29,
                                                        Insumos!I:I,
                                                        0)
                                                )="Material",
                                                INDEX(
                                                    Insumos!F:F,
                                                    MATCH(
                                                        A29&amp;B29,
                                                        Insumos!I:I,
                                                        0)
                                                ),
                                                0
                                            ),
                                            "Não encontrado"),
                                        IFERROR(
                                            INDEX(I:I,
                                                MATCH(
                                                    A29&amp;B29,AG:AG,
                                                    0)
                                            ),
                                            "Não encontrado")
                                    )</f>
        <v>1.97</v>
      </c>
      <c r="I29" s="20">
        <f>H29*G29/1</f>
        <v>2.1670000000000003</v>
      </c>
      <c r="J29" s="20">
        <f>T29 + N29 + L29 + X29 + R29 + P29 + V29</f>
        <v>0</v>
      </c>
      <c r="K29" s="20">
        <f>U29 + O29 + M29 + Y29 + S29 + Q29 + W29</f>
        <v>0</v>
      </c>
      <c r="L29" s="20">
        <f>IF(
                        C29="INSUMO",
                                        IFERROR(
                                            IF(
                                                INDEX(
                                                    Insumos!C:C,
                                                    MATCH(
                                                        A29&amp;B29,
                                                        Insumos!I:I,
                                                        0)
                                                )="Mao_obra",
                                                INDEX(
                                                    Insumos!F:F,
                                                    MATCH(
                                                        A29&amp;B29,
                                                        Insumos!I:I,
                                                        0)
                                                ),
                                                0
                                            ),
                                            "Não encontrado"),
                                        IFERROR(
                                            INDEX(M:M,
                                                MATCH(
                                                    A29&amp;B29,AG:AG,
                                                    0)
                                            ),
                                            "Não encontrado")
                                    )</f>
        <v>0</v>
      </c>
      <c r="M29" s="20">
        <f>L29*G29/1</f>
        <v>0</v>
      </c>
      <c r="N29" s="20">
        <f>IF(
                        C29="INSUMO",
                                        IFERROR(
                                            IF(
                                                INDEX(
                                                    Insumos!C:C,
                                                    MATCH(
                                                        A29&amp;B29,
                                                        Insumos!I:I,
                                                        0)
                                                )="Equipamento",
                                                INDEX(
                                                    Insumos!F:F,
                                                    MATCH(
                                                        A29&amp;B29,
                                                        Insumos!I:I,
                                                        0)
                                                ),
                                                0
                                            ),
                                            "Não encontrado"),
                                        IFERROR(
                                            INDEX(O:O,
                                                MATCH(
                                                    A29&amp;B29,AG:AG,
                                                    0)
                                            ),
                                            "Não encontrado")
                                    )</f>
        <v>0</v>
      </c>
      <c r="O29" s="20">
        <f>N29*G29/1</f>
        <v>0</v>
      </c>
      <c r="P29" s="20">
        <f>IF(
                        C29="INSUMO",
                                        IFERROR(
                                            IF(
                                                INDEX(
                                                    Insumos!C:C,
                                                    MATCH(
                                                        A29&amp;B29,
                                                        Insumos!I:I,
                                                        0)
                                                )="Transporte",
                                                INDEX(
                                                    Insumos!F:F,
                                                    MATCH(
                                                        A29&amp;B29,
                                                        Insumos!I:I,
                                                        0)
                                                ),
                                                0
                                            ),
                                            "Não encontrado"),
                                        IFERROR(
                                            INDEX(Q:Q,
                                                MATCH(
                                                    A29&amp;B29,AG:AG,
                                                    0)
                                            ),
                                            "Não encontrado")
                                    )</f>
        <v>0</v>
      </c>
      <c r="Q29" s="20">
        <f>P29*G29/1</f>
        <v>0</v>
      </c>
      <c r="R29" s="20">
        <f>IF(
                        C29="INSUMO",
                                        IFERROR(
                                            IF(
                                                INDEX(
                                                    Insumos!C:C,
                                                    MATCH(
                                                        A29&amp;B29,
                                                        Insumos!I:I,
                                                        0)
                                                )="Terceirizados",
                                                INDEX(
                                                    Insumos!F:F,
                                                    MATCH(
                                                        A29&amp;B29,
                                                        Insumos!I:I,
                                                        0)
                                                ),
                                                0
                                            ),
                                            "Não encontrado"),
                                        IFERROR(
                                            INDEX(S:S,
                                                MATCH(
                                                    A29&amp;B29,AG:AG,
                                                    0)
                                            ),
                                            "Não encontrado")
                                    )</f>
        <v>0</v>
      </c>
      <c r="S29" s="20">
        <f>R29*G29/1</f>
        <v>0</v>
      </c>
      <c r="T29" s="20">
        <f>IF(
                        C29="INSUMO",
                                        IFERROR(
                                            IF(
                                                INDEX(
                                                    Insumos!C:C,
                                                    MATCH(
                                                        A29&amp;B29,
                                                        Insumos!I:I,
                                                        0)
                                                )="Comissionamento",
                                                INDEX(
                                                    Insumos!F:F,
                                                    MATCH(
                                                        A29&amp;B29,
                                                        Insumos!I:I,
                                                        0)
                                                ),
                                                0
                                            ),
                                            "Não encontrado"),
                                        IFERROR(
                                            INDEX(U:U,
                                                MATCH(
                                                    A29&amp;B29,AG:AG,
                                                    0)
                                            ),
                                            "Não encontrado")
                                    )</f>
        <v>0</v>
      </c>
      <c r="U29" s="20">
        <f>T29*G29/1</f>
        <v>0</v>
      </c>
      <c r="V29" s="20">
        <f>IF(
                        C29="INSUMO",
                                        IFERROR(
                                            IF(
                                                INDEX(
                                                    Insumos!C:C,
                                                    MATCH(
                                                        A29&amp;B29,
                                                        Insumos!I:I,
                                                        0)
                                                )="Verba",
                                                INDEX(
                                                    Insumos!F:F,
                                                    MATCH(
                                                        A29&amp;B29,
                                                        Insumos!I:I,
                                                        0)
                                                ),
                                                0
                                            ),
                                            "Não encontrado"),
                                        IFERROR(
                                            INDEX(W:W,
                                                MATCH(
                                                    A29&amp;B29,AG:AG,
                                                    0)
                                            ),
                                            "Não encontrado")
                                    )</f>
        <v>0</v>
      </c>
      <c r="W29" s="20">
        <f>V29*G29/1</f>
        <v>0</v>
      </c>
      <c r="X29" s="20">
        <f>IF(
                        C29="INSUMO",
                                        IFERROR(
                                            IF(
                                                INDEX(
                                                    Insumos!C:C,
                                                    MATCH(
                                                        A29&amp;B29,
                                                        Insumos!I:I,
                                                        0)
                                                )="Outro",
                                                INDEX(
                                                    Insumos!F:F,
                                                    MATCH(
                                                        A29&amp;B29,
                                                        Insumos!I:I,
                                                        0)
                                                ),
                                                0
                                            ),
                                            "Não encontrado"),
                                        IFERROR(
                                            INDEX(Y:Y,
                                                MATCH(
                                                    A29&amp;B29,AG:AG,
                                                    0)
                                            ),
                                            "Não encontrado")
                                    )</f>
        <v>0</v>
      </c>
      <c r="Y29" s="20">
        <f>X29*G29/1</f>
        <v>0</v>
      </c>
      <c r="Z29" s="20">
        <f>IF(
                            C29="INSUMO",
                            IFERROR(
                                INDEX(
                                    Insumos!F:F,
                                    MATCH(
                                        A29&amp;B29,
                                        Insumos!I:I,
                                        0)
                                ),
                                "Não encontrado"),
                            IFERROR(
                                INDEX(AA:AA,
                                    MATCH(
                                        A29&amp;B29,AG:AG,
                                        0)
                                ),
                                "Não encontrado")
                        )</f>
        <v>1.97</v>
      </c>
      <c r="AA29" s="20">
        <f>G29*Z29</f>
        <v>2.1670000000000003</v>
      </c>
      <c r="AB29" s="44"/>
      <c r="AC29" s="44"/>
      <c r="AD29" s="57" t="s">
        <v>89</v>
      </c>
      <c r="AE29" s="70"/>
      <c r="AF29" s="70"/>
    </row>
    <row r="30" spans="1:33" x14ac:dyDescent="0.2">
      <c r="A30" s="63" t="s">
        <v>75</v>
      </c>
      <c r="B30" s="64" t="s">
        <v>45</v>
      </c>
      <c r="C30" s="65" t="s">
        <v>89</v>
      </c>
      <c r="D30" s="66" t="s">
        <v>488</v>
      </c>
      <c r="E30" s="66" t="s">
        <v>76</v>
      </c>
      <c r="F30" s="67" t="s">
        <v>49</v>
      </c>
      <c r="G30" s="22"/>
      <c r="H30" s="23"/>
      <c r="I30" s="23">
        <f>SUM(I31:I31)</f>
        <v>28.91</v>
      </c>
      <c r="J30" s="23"/>
      <c r="K30" s="23">
        <f>SUM(K31:K31)</f>
        <v>126.31222800000002</v>
      </c>
      <c r="L30" s="23"/>
      <c r="M30" s="23">
        <f>SUM(M31:M31)</f>
        <v>126.31222800000002</v>
      </c>
      <c r="N30" s="23"/>
      <c r="O30" s="23">
        <f>SUM(O31:O31)</f>
        <v>0</v>
      </c>
      <c r="P30" s="23"/>
      <c r="Q30" s="23">
        <f>SUM(Q31:Q31)</f>
        <v>0</v>
      </c>
      <c r="R30" s="23"/>
      <c r="S30" s="23">
        <f>SUM(S31:S31)</f>
        <v>0</v>
      </c>
      <c r="T30" s="23"/>
      <c r="U30" s="23">
        <f>SUM(U31:U31)</f>
        <v>0</v>
      </c>
      <c r="V30" s="23"/>
      <c r="W30" s="23">
        <f>SUM(W31:W31)</f>
        <v>0</v>
      </c>
      <c r="X30" s="23"/>
      <c r="Y30" s="23">
        <f>SUM(Y31:Y31)</f>
        <v>0</v>
      </c>
      <c r="Z30" s="23"/>
      <c r="AA30" s="23">
        <f>SUM(AA31:AA31)</f>
        <v>155.22222800000003</v>
      </c>
      <c r="AB30" s="43" t="s">
        <v>89</v>
      </c>
      <c r="AC30" s="43"/>
      <c r="AD30" s="66" t="s">
        <v>89</v>
      </c>
      <c r="AE30" s="68" t="s">
        <v>89</v>
      </c>
      <c r="AF30" s="68" t="s">
        <v>89</v>
      </c>
      <c r="AG30" t="str">
        <f>A30&amp;B30&amp;C30</f>
        <v>0364PRÓPRIA</v>
      </c>
    </row>
    <row r="31" spans="1:33" ht="25.5" x14ac:dyDescent="0.2">
      <c r="A31" s="59" t="s">
        <v>514</v>
      </c>
      <c r="B31" s="60" t="s">
        <v>98</v>
      </c>
      <c r="C31" s="71" t="s">
        <v>46</v>
      </c>
      <c r="D31" s="61" t="s">
        <v>488</v>
      </c>
      <c r="E31" s="61" t="s">
        <v>515</v>
      </c>
      <c r="F31" s="17" t="s">
        <v>511</v>
      </c>
      <c r="G31" s="17">
        <v>7</v>
      </c>
      <c r="H31" s="21">
        <f>IF(
                        C31="INSUMO",
                                        IFERROR(
                                            IF(
                                                INDEX(
                                                    Insumos!C:C,
                                                    MATCH(
                                                        A31&amp;B31,
                                                        Insumos!I:I,
                                                        0)
                                                )="Material",
                                                INDEX(
                                                    Insumos!F:F,
                                                    MATCH(
                                                        A31&amp;B31,
                                                        Insumos!I:I,
                                                        0)
                                                ),
                                                0
                                            ),
                                            "Não encontrado"),
                                        IFERROR(
                                            INDEX(I:I,
                                                MATCH(
                                                    A31&amp;B31,AG:AG,
                                                    0)
                                            ),
                                            "Não encontrado")
                                    )</f>
        <v>4.13</v>
      </c>
      <c r="I31" s="21">
        <f>H31*G31/1</f>
        <v>28.91</v>
      </c>
      <c r="J31" s="21">
        <f>T31 + N31 + L31 + X31 + R31 + P31 + V31</f>
        <v>18.044604000000003</v>
      </c>
      <c r="K31" s="21">
        <f>U31 + O31 + M31 + Y31 + S31 + Q31 + W31</f>
        <v>126.31222800000002</v>
      </c>
      <c r="L31" s="21">
        <f>IF(
                        C31="INSUMO",
                                        IFERROR(
                                            IF(
                                                INDEX(
                                                    Insumos!C:C,
                                                    MATCH(
                                                        A31&amp;B31,
                                                        Insumos!I:I,
                                                        0)
                                                )="Mao_obra",
                                                INDEX(
                                                    Insumos!F:F,
                                                    MATCH(
                                                        A31&amp;B31,
                                                        Insumos!I:I,
                                                        0)
                                                ),
                                                0
                                            ),
                                            "Não encontrado"),
                                        IFERROR(
                                            INDEX(M:M,
                                                MATCH(
                                                    A31&amp;B31,AG:AG,
                                                    0)
                                            ),
                                            "Não encontrado")
                                    )</f>
        <v>18.044604000000003</v>
      </c>
      <c r="M31" s="21">
        <f>L31*G31/1</f>
        <v>126.31222800000002</v>
      </c>
      <c r="N31" s="21">
        <f>IF(
                        C31="INSUMO",
                                        IFERROR(
                                            IF(
                                                INDEX(
                                                    Insumos!C:C,
                                                    MATCH(
                                                        A31&amp;B31,
                                                        Insumos!I:I,
                                                        0)
                                                )="Equipamento",
                                                INDEX(
                                                    Insumos!F:F,
                                                    MATCH(
                                                        A31&amp;B31,
                                                        Insumos!I:I,
                                                        0)
                                                ),
                                                0
                                            ),
                                            "Não encontrado"),
                                        IFERROR(
                                            INDEX(O:O,
                                                MATCH(
                                                    A31&amp;B31,AG:AG,
                                                    0)
                                            ),
                                            "Não encontrado")
                                    )</f>
        <v>0</v>
      </c>
      <c r="O31" s="21">
        <f>N31*G31/1</f>
        <v>0</v>
      </c>
      <c r="P31" s="21">
        <f>IF(
                        C31="INSUMO",
                                        IFERROR(
                                            IF(
                                                INDEX(
                                                    Insumos!C:C,
                                                    MATCH(
                                                        A31&amp;B31,
                                                        Insumos!I:I,
                                                        0)
                                                )="Transporte",
                                                INDEX(
                                                    Insumos!F:F,
                                                    MATCH(
                                                        A31&amp;B31,
                                                        Insumos!I:I,
                                                        0)
                                                ),
                                                0
                                            ),
                                            "Não encontrado"),
                                        IFERROR(
                                            INDEX(Q:Q,
                                                MATCH(
                                                    A31&amp;B31,AG:AG,
                                                    0)
                                            ),
                                            "Não encontrado")
                                    )</f>
        <v>0</v>
      </c>
      <c r="Q31" s="21">
        <f>P31*G31/1</f>
        <v>0</v>
      </c>
      <c r="R31" s="21">
        <f>IF(
                        C31="INSUMO",
                                        IFERROR(
                                            IF(
                                                INDEX(
                                                    Insumos!C:C,
                                                    MATCH(
                                                        A31&amp;B31,
                                                        Insumos!I:I,
                                                        0)
                                                )="Terceirizados",
                                                INDEX(
                                                    Insumos!F:F,
                                                    MATCH(
                                                        A31&amp;B31,
                                                        Insumos!I:I,
                                                        0)
                                                ),
                                                0
                                            ),
                                            "Não encontrado"),
                                        IFERROR(
                                            INDEX(S:S,
                                                MATCH(
                                                    A31&amp;B31,AG:AG,
                                                    0)
                                            ),
                                            "Não encontrado")
                                    )</f>
        <v>0</v>
      </c>
      <c r="S31" s="21">
        <f>R31*G31/1</f>
        <v>0</v>
      </c>
      <c r="T31" s="21">
        <f>IF(
                        C31="INSUMO",
                                        IFERROR(
                                            IF(
                                                INDEX(
                                                    Insumos!C:C,
                                                    MATCH(
                                                        A31&amp;B31,
                                                        Insumos!I:I,
                                                        0)
                                                )="Comissionamento",
                                                INDEX(
                                                    Insumos!F:F,
                                                    MATCH(
                                                        A31&amp;B31,
                                                        Insumos!I:I,
                                                        0)
                                                ),
                                                0
                                            ),
                                            "Não encontrado"),
                                        IFERROR(
                                            INDEX(U:U,
                                                MATCH(
                                                    A31&amp;B31,AG:AG,
                                                    0)
                                            ),
                                            "Não encontrado")
                                    )</f>
        <v>0</v>
      </c>
      <c r="U31" s="21">
        <f>T31*G31/1</f>
        <v>0</v>
      </c>
      <c r="V31" s="21">
        <f>IF(
                        C31="INSUMO",
                                        IFERROR(
                                            IF(
                                                INDEX(
                                                    Insumos!C:C,
                                                    MATCH(
                                                        A31&amp;B31,
                                                        Insumos!I:I,
                                                        0)
                                                )="Verba",
                                                INDEX(
                                                    Insumos!F:F,
                                                    MATCH(
                                                        A31&amp;B31,
                                                        Insumos!I:I,
                                                        0)
                                                ),
                                                0
                                            ),
                                            "Não encontrado"),
                                        IFERROR(
                                            INDEX(W:W,
                                                MATCH(
                                                    A31&amp;B31,AG:AG,
                                                    0)
                                            ),
                                            "Não encontrado")
                                    )</f>
        <v>0</v>
      </c>
      <c r="W31" s="21">
        <f>V31*G31/1</f>
        <v>0</v>
      </c>
      <c r="X31" s="21">
        <f>IF(
                        C31="INSUMO",
                                        IFERROR(
                                            IF(
                                                INDEX(
                                                    Insumos!C:C,
                                                    MATCH(
                                                        A31&amp;B31,
                                                        Insumos!I:I,
                                                        0)
                                                )="Outro",
                                                INDEX(
                                                    Insumos!F:F,
                                                    MATCH(
                                                        A31&amp;B31,
                                                        Insumos!I:I,
                                                        0)
                                                ),
                                                0
                                            ),
                                            "Não encontrado"),
                                        IFERROR(
                                            INDEX(Y:Y,
                                                MATCH(
                                                    A31&amp;B31,AG:AG,
                                                    0)
                                            ),
                                            "Não encontrado")
                                    )</f>
        <v>0</v>
      </c>
      <c r="Y31" s="21">
        <f>X31*G31/1</f>
        <v>0</v>
      </c>
      <c r="Z31" s="21">
        <f>IF(
                            C31="INSUMO",
                            IFERROR(
                                INDEX(
                                    Insumos!F:F,
                                    MATCH(
                                        A31&amp;B31,
                                        Insumos!I:I,
                                        0)
                                ),
                                "Não encontrado"),
                            IFERROR(
                                INDEX(AA:AA,
                                    MATCH(
                                        A31&amp;B31,AG:AG,
                                        0)
                                ),
                                "Não encontrado")
                        )</f>
        <v>22.174604000000002</v>
      </c>
      <c r="AA31" s="21">
        <f>G31*Z31</f>
        <v>155.22222800000003</v>
      </c>
      <c r="AB31" s="45"/>
      <c r="AC31" s="45"/>
      <c r="AD31" s="61" t="s">
        <v>89</v>
      </c>
      <c r="AE31" s="72"/>
      <c r="AF31" s="72"/>
    </row>
    <row r="32" spans="1:33" ht="242.25" x14ac:dyDescent="0.2">
      <c r="A32" s="63" t="s">
        <v>78</v>
      </c>
      <c r="B32" s="64" t="s">
        <v>45</v>
      </c>
      <c r="C32" s="65" t="s">
        <v>89</v>
      </c>
      <c r="D32" s="66" t="s">
        <v>488</v>
      </c>
      <c r="E32" s="66" t="s">
        <v>79</v>
      </c>
      <c r="F32" s="67" t="s">
        <v>80</v>
      </c>
      <c r="G32" s="22"/>
      <c r="H32" s="23"/>
      <c r="I32" s="23">
        <f>SUM(I33:I33)</f>
        <v>5.3153099999999993</v>
      </c>
      <c r="J32" s="23"/>
      <c r="K32" s="23">
        <f>SUM(K33:K33)</f>
        <v>23.223405348000004</v>
      </c>
      <c r="L32" s="23"/>
      <c r="M32" s="23">
        <f>SUM(M33:M33)</f>
        <v>23.223405348000004</v>
      </c>
      <c r="N32" s="23"/>
      <c r="O32" s="23">
        <f>SUM(O33:O33)</f>
        <v>0</v>
      </c>
      <c r="P32" s="23"/>
      <c r="Q32" s="23">
        <f>SUM(Q33:Q33)</f>
        <v>0</v>
      </c>
      <c r="R32" s="23"/>
      <c r="S32" s="23">
        <f>SUM(S33:S33)</f>
        <v>0</v>
      </c>
      <c r="T32" s="23"/>
      <c r="U32" s="23">
        <f>SUM(U33:U33)</f>
        <v>0</v>
      </c>
      <c r="V32" s="23"/>
      <c r="W32" s="23">
        <f>SUM(W33:W33)</f>
        <v>0</v>
      </c>
      <c r="X32" s="23"/>
      <c r="Y32" s="23">
        <f>SUM(Y33:Y33)</f>
        <v>0</v>
      </c>
      <c r="Z32" s="23"/>
      <c r="AA32" s="23">
        <f>SUM(AA33:AA33)</f>
        <v>28.538715348</v>
      </c>
      <c r="AB32" s="43" t="s">
        <v>89</v>
      </c>
      <c r="AC32" s="43"/>
      <c r="AD32" s="66" t="s">
        <v>518</v>
      </c>
      <c r="AE32" s="68" t="s">
        <v>89</v>
      </c>
      <c r="AF32" s="68" t="s">
        <v>491</v>
      </c>
      <c r="AG32" t="str">
        <f>A32&amp;B32&amp;C32</f>
        <v>0363PRÓPRIA</v>
      </c>
    </row>
    <row r="33" spans="1:33" ht="25.5" x14ac:dyDescent="0.2">
      <c r="A33" s="59" t="s">
        <v>514</v>
      </c>
      <c r="B33" s="60" t="s">
        <v>98</v>
      </c>
      <c r="C33" s="71" t="s">
        <v>46</v>
      </c>
      <c r="D33" s="61" t="s">
        <v>488</v>
      </c>
      <c r="E33" s="61" t="s">
        <v>515</v>
      </c>
      <c r="F33" s="17" t="s">
        <v>511</v>
      </c>
      <c r="G33" s="17">
        <v>1.2869999999999999</v>
      </c>
      <c r="H33" s="21">
        <f>IF(
                        C33="INSUMO",
                                        IFERROR(
                                            IF(
                                                INDEX(
                                                    Insumos!C:C,
                                                    MATCH(
                                                        A33&amp;B33,
                                                        Insumos!I:I,
                                                        0)
                                                )="Material",
                                                INDEX(
                                                    Insumos!F:F,
                                                    MATCH(
                                                        A33&amp;B33,
                                                        Insumos!I:I,
                                                        0)
                                                ),
                                                0
                                            ),
                                            "Não encontrado"),
                                        IFERROR(
                                            INDEX(I:I,
                                                MATCH(
                                                    A33&amp;B33,AG:AG,
                                                    0)
                                            ),
                                            "Não encontrado")
                                    )</f>
        <v>4.13</v>
      </c>
      <c r="I33" s="21">
        <f>H33*G33/1</f>
        <v>5.3153099999999993</v>
      </c>
      <c r="J33" s="21">
        <f>T33 + N33 + L33 + X33 + R33 + P33 + V33</f>
        <v>18.044604000000003</v>
      </c>
      <c r="K33" s="21">
        <f>U33 + O33 + M33 + Y33 + S33 + Q33 + W33</f>
        <v>23.223405348000004</v>
      </c>
      <c r="L33" s="21">
        <f>IF(
                        C33="INSUMO",
                                        IFERROR(
                                            IF(
                                                INDEX(
                                                    Insumos!C:C,
                                                    MATCH(
                                                        A33&amp;B33,
                                                        Insumos!I:I,
                                                        0)
                                                )="Mao_obra",
                                                INDEX(
                                                    Insumos!F:F,
                                                    MATCH(
                                                        A33&amp;B33,
                                                        Insumos!I:I,
                                                        0)
                                                ),
                                                0
                                            ),
                                            "Não encontrado"),
                                        IFERROR(
                                            INDEX(M:M,
                                                MATCH(
                                                    A33&amp;B33,AG:AG,
                                                    0)
                                            ),
                                            "Não encontrado")
                                    )</f>
        <v>18.044604000000003</v>
      </c>
      <c r="M33" s="21">
        <f>L33*G33/1</f>
        <v>23.223405348000004</v>
      </c>
      <c r="N33" s="21">
        <f>IF(
                        C33="INSUMO",
                                        IFERROR(
                                            IF(
                                                INDEX(
                                                    Insumos!C:C,
                                                    MATCH(
                                                        A33&amp;B33,
                                                        Insumos!I:I,
                                                        0)
                                                )="Equipamento",
                                                INDEX(
                                                    Insumos!F:F,
                                                    MATCH(
                                                        A33&amp;B33,
                                                        Insumos!I:I,
                                                        0)
                                                ),
                                                0
                                            ),
                                            "Não encontrado"),
                                        IFERROR(
                                            INDEX(O:O,
                                                MATCH(
                                                    A33&amp;B33,AG:AG,
                                                    0)
                                            ),
                                            "Não encontrado")
                                    )</f>
        <v>0</v>
      </c>
      <c r="O33" s="21">
        <f>N33*G33/1</f>
        <v>0</v>
      </c>
      <c r="P33" s="21">
        <f>IF(
                        C33="INSUMO",
                                        IFERROR(
                                            IF(
                                                INDEX(
                                                    Insumos!C:C,
                                                    MATCH(
                                                        A33&amp;B33,
                                                        Insumos!I:I,
                                                        0)
                                                )="Transporte",
                                                INDEX(
                                                    Insumos!F:F,
                                                    MATCH(
                                                        A33&amp;B33,
                                                        Insumos!I:I,
                                                        0)
                                                ),
                                                0
                                            ),
                                            "Não encontrado"),
                                        IFERROR(
                                            INDEX(Q:Q,
                                                MATCH(
                                                    A33&amp;B33,AG:AG,
                                                    0)
                                            ),
                                            "Não encontrado")
                                    )</f>
        <v>0</v>
      </c>
      <c r="Q33" s="21">
        <f>P33*G33/1</f>
        <v>0</v>
      </c>
      <c r="R33" s="21">
        <f>IF(
                        C33="INSUMO",
                                        IFERROR(
                                            IF(
                                                INDEX(
                                                    Insumos!C:C,
                                                    MATCH(
                                                        A33&amp;B33,
                                                        Insumos!I:I,
                                                        0)
                                                )="Terceirizados",
                                                INDEX(
                                                    Insumos!F:F,
                                                    MATCH(
                                                        A33&amp;B33,
                                                        Insumos!I:I,
                                                        0)
                                                ),
                                                0
                                            ),
                                            "Não encontrado"),
                                        IFERROR(
                                            INDEX(S:S,
                                                MATCH(
                                                    A33&amp;B33,AG:AG,
                                                    0)
                                            ),
                                            "Não encontrado")
                                    )</f>
        <v>0</v>
      </c>
      <c r="S33" s="21">
        <f>R33*G33/1</f>
        <v>0</v>
      </c>
      <c r="T33" s="21">
        <f>IF(
                        C33="INSUMO",
                                        IFERROR(
                                            IF(
                                                INDEX(
                                                    Insumos!C:C,
                                                    MATCH(
                                                        A33&amp;B33,
                                                        Insumos!I:I,
                                                        0)
                                                )="Comissionamento",
                                                INDEX(
                                                    Insumos!F:F,
                                                    MATCH(
                                                        A33&amp;B33,
                                                        Insumos!I:I,
                                                        0)
                                                ),
                                                0
                                            ),
                                            "Não encontrado"),
                                        IFERROR(
                                            INDEX(U:U,
                                                MATCH(
                                                    A33&amp;B33,AG:AG,
                                                    0)
                                            ),
                                            "Não encontrado")
                                    )</f>
        <v>0</v>
      </c>
      <c r="U33" s="21">
        <f>T33*G33/1</f>
        <v>0</v>
      </c>
      <c r="V33" s="21">
        <f>IF(
                        C33="INSUMO",
                                        IFERROR(
                                            IF(
                                                INDEX(
                                                    Insumos!C:C,
                                                    MATCH(
                                                        A33&amp;B33,
                                                        Insumos!I:I,
                                                        0)
                                                )="Verba",
                                                INDEX(
                                                    Insumos!F:F,
                                                    MATCH(
                                                        A33&amp;B33,
                                                        Insumos!I:I,
                                                        0)
                                                ),
                                                0
                                            ),
                                            "Não encontrado"),
                                        IFERROR(
                                            INDEX(W:W,
                                                MATCH(
                                                    A33&amp;B33,AG:AG,
                                                    0)
                                            ),
                                            "Não encontrado")
                                    )</f>
        <v>0</v>
      </c>
      <c r="W33" s="21">
        <f>V33*G33/1</f>
        <v>0</v>
      </c>
      <c r="X33" s="21">
        <f>IF(
                        C33="INSUMO",
                                        IFERROR(
                                            IF(
                                                INDEX(
                                                    Insumos!C:C,
                                                    MATCH(
                                                        A33&amp;B33,
                                                        Insumos!I:I,
                                                        0)
                                                )="Outro",
                                                INDEX(
                                                    Insumos!F:F,
                                                    MATCH(
                                                        A33&amp;B33,
                                                        Insumos!I:I,
                                                        0)
                                                ),
                                                0
                                            ),
                                            "Não encontrado"),
                                        IFERROR(
                                            INDEX(Y:Y,
                                                MATCH(
                                                    A33&amp;B33,AG:AG,
                                                    0)
                                            ),
                                            "Não encontrado")
                                    )</f>
        <v>0</v>
      </c>
      <c r="Y33" s="21">
        <f>X33*G33/1</f>
        <v>0</v>
      </c>
      <c r="Z33" s="21">
        <f>IF(
                            C33="INSUMO",
                            IFERROR(
                                INDEX(
                                    Insumos!F:F,
                                    MATCH(
                                        A33&amp;B33,
                                        Insumos!I:I,
                                        0)
                                ),
                                "Não encontrado"),
                            IFERROR(
                                INDEX(AA:AA,
                                    MATCH(
                                        A33&amp;B33,AG:AG,
                                        0)
                                ),
                                "Não encontrado")
                        )</f>
        <v>22.174604000000002</v>
      </c>
      <c r="AA33" s="21">
        <f>G33*Z33</f>
        <v>28.538715348</v>
      </c>
      <c r="AB33" s="45"/>
      <c r="AC33" s="45"/>
      <c r="AD33" s="61" t="s">
        <v>89</v>
      </c>
      <c r="AE33" s="72"/>
      <c r="AF33" s="72"/>
    </row>
    <row r="34" spans="1:33" ht="25.5" x14ac:dyDescent="0.2">
      <c r="A34" s="63" t="s">
        <v>84</v>
      </c>
      <c r="B34" s="64" t="s">
        <v>45</v>
      </c>
      <c r="C34" s="65" t="s">
        <v>89</v>
      </c>
      <c r="D34" s="66" t="s">
        <v>488</v>
      </c>
      <c r="E34" s="66" t="s">
        <v>85</v>
      </c>
      <c r="F34" s="67" t="s">
        <v>70</v>
      </c>
      <c r="G34" s="22"/>
      <c r="H34" s="23"/>
      <c r="I34" s="23">
        <f>SUM(I35:I42)</f>
        <v>110.03582600000001</v>
      </c>
      <c r="J34" s="23"/>
      <c r="K34" s="23">
        <f>SUM(K35:K42)</f>
        <v>21.242339999999999</v>
      </c>
      <c r="L34" s="23"/>
      <c r="M34" s="23">
        <f>SUM(M35:M42)</f>
        <v>21.242339999999999</v>
      </c>
      <c r="N34" s="23"/>
      <c r="O34" s="23">
        <f>SUM(O35:O42)</f>
        <v>0</v>
      </c>
      <c r="P34" s="23"/>
      <c r="Q34" s="23">
        <f>SUM(Q35:Q42)</f>
        <v>0</v>
      </c>
      <c r="R34" s="23"/>
      <c r="S34" s="23">
        <f>SUM(S35:S42)</f>
        <v>0</v>
      </c>
      <c r="T34" s="23"/>
      <c r="U34" s="23">
        <f>SUM(U35:U42)</f>
        <v>0</v>
      </c>
      <c r="V34" s="23"/>
      <c r="W34" s="23">
        <f>SUM(W35:W42)</f>
        <v>0</v>
      </c>
      <c r="X34" s="23"/>
      <c r="Y34" s="23">
        <f>SUM(Y35:Y42)</f>
        <v>0</v>
      </c>
      <c r="Z34" s="23"/>
      <c r="AA34" s="23">
        <f>SUM(AA35:AA42)</f>
        <v>131.278166</v>
      </c>
      <c r="AB34" s="43" t="s">
        <v>89</v>
      </c>
      <c r="AC34" s="43"/>
      <c r="AD34" s="66" t="s">
        <v>89</v>
      </c>
      <c r="AE34" s="68" t="s">
        <v>89</v>
      </c>
      <c r="AF34" s="68" t="s">
        <v>519</v>
      </c>
      <c r="AG34" t="str">
        <f>A34&amp;B34&amp;C34</f>
        <v>0390PRÓPRIA</v>
      </c>
    </row>
    <row r="35" spans="1:33" ht="38.25" x14ac:dyDescent="0.2">
      <c r="A35" s="59" t="s">
        <v>520</v>
      </c>
      <c r="B35" s="60" t="s">
        <v>98</v>
      </c>
      <c r="C35" s="71" t="s">
        <v>58</v>
      </c>
      <c r="D35" s="61" t="s">
        <v>488</v>
      </c>
      <c r="E35" s="61" t="s">
        <v>521</v>
      </c>
      <c r="F35" s="17" t="s">
        <v>56</v>
      </c>
      <c r="G35" s="17">
        <v>1.0183</v>
      </c>
      <c r="H35" s="21">
        <f>IF(
                        C35="INSUMO",
                                        IFERROR(
                                            IF(
                                                INDEX(
                                                    Insumos!C:C,
                                                    MATCH(
                                                        A35&amp;B35,
                                                        Insumos!I:I,
                                                        0)
                                                )="Material",
                                                INDEX(
                                                    Insumos!F:F,
                                                    MATCH(
                                                        A35&amp;B35,
                                                        Insumos!I:I,
                                                        0)
                                                ),
                                                0
                                            ),
                                            "Não encontrado"),
                                        IFERROR(
                                            INDEX(I:I,
                                                MATCH(
                                                    A35&amp;B35,AG:AG,
                                                    0)
                                            ),
                                            "Não encontrado")
                                    )</f>
        <v>2.1</v>
      </c>
      <c r="I35" s="21">
        <f t="shared" ref="I35:I42" si="1">H35*G35/1</f>
        <v>2.1384300000000001</v>
      </c>
      <c r="J35" s="21">
        <f t="shared" ref="J35:K42" si="2">T35 + N35 + L35 + X35 + R35 + P35 + V35</f>
        <v>0</v>
      </c>
      <c r="K35" s="21">
        <f t="shared" si="2"/>
        <v>0</v>
      </c>
      <c r="L35" s="21">
        <f>IF(
                        C35="INSUMO",
                                        IFERROR(
                                            IF(
                                                INDEX(
                                                    Insumos!C:C,
                                                    MATCH(
                                                        A35&amp;B35,
                                                        Insumos!I:I,
                                                        0)
                                                )="Mao_obra",
                                                INDEX(
                                                    Insumos!F:F,
                                                    MATCH(
                                                        A35&amp;B35,
                                                        Insumos!I:I,
                                                        0)
                                                ),
                                                0
                                            ),
                                            "Não encontrado"),
                                        IFERROR(
                                            INDEX(M:M,
                                                MATCH(
                                                    A35&amp;B35,AG:AG,
                                                    0)
                                            ),
                                            "Não encontrado")
                                    )</f>
        <v>0</v>
      </c>
      <c r="M35" s="21">
        <f t="shared" ref="M35:M42" si="3">L35*G35/1</f>
        <v>0</v>
      </c>
      <c r="N35" s="21">
        <f>IF(
                        C35="INSUMO",
                                        IFERROR(
                                            IF(
                                                INDEX(
                                                    Insumos!C:C,
                                                    MATCH(
                                                        A35&amp;B35,
                                                        Insumos!I:I,
                                                        0)
                                                )="Equipamento",
                                                INDEX(
                                                    Insumos!F:F,
                                                    MATCH(
                                                        A35&amp;B35,
                                                        Insumos!I:I,
                                                        0)
                                                ),
                                                0
                                            ),
                                            "Não encontrado"),
                                        IFERROR(
                                            INDEX(O:O,
                                                MATCH(
                                                    A35&amp;B35,AG:AG,
                                                    0)
                                            ),
                                            "Não encontrado")
                                    )</f>
        <v>0</v>
      </c>
      <c r="O35" s="21">
        <f t="shared" ref="O35:O42" si="4">N35*G35/1</f>
        <v>0</v>
      </c>
      <c r="P35" s="21">
        <f>IF(
                        C35="INSUMO",
                                        IFERROR(
                                            IF(
                                                INDEX(
                                                    Insumos!C:C,
                                                    MATCH(
                                                        A35&amp;B35,
                                                        Insumos!I:I,
                                                        0)
                                                )="Transporte",
                                                INDEX(
                                                    Insumos!F:F,
                                                    MATCH(
                                                        A35&amp;B35,
                                                        Insumos!I:I,
                                                        0)
                                                ),
                                                0
                                            ),
                                            "Não encontrado"),
                                        IFERROR(
                                            INDEX(Q:Q,
                                                MATCH(
                                                    A35&amp;B35,AG:AG,
                                                    0)
                                            ),
                                            "Não encontrado")
                                    )</f>
        <v>0</v>
      </c>
      <c r="Q35" s="21">
        <f t="shared" ref="Q35:Q42" si="5">P35*G35/1</f>
        <v>0</v>
      </c>
      <c r="R35" s="21">
        <f>IF(
                        C35="INSUMO",
                                        IFERROR(
                                            IF(
                                                INDEX(
                                                    Insumos!C:C,
                                                    MATCH(
                                                        A35&amp;B35,
                                                        Insumos!I:I,
                                                        0)
                                                )="Terceirizados",
                                                INDEX(
                                                    Insumos!F:F,
                                                    MATCH(
                                                        A35&amp;B35,
                                                        Insumos!I:I,
                                                        0)
                                                ),
                                                0
                                            ),
                                            "Não encontrado"),
                                        IFERROR(
                                            INDEX(S:S,
                                                MATCH(
                                                    A35&amp;B35,AG:AG,
                                                    0)
                                            ),
                                            "Não encontrado")
                                    )</f>
        <v>0</v>
      </c>
      <c r="S35" s="21">
        <f t="shared" ref="S35:S42" si="6">R35*G35/1</f>
        <v>0</v>
      </c>
      <c r="T35" s="21">
        <f>IF(
                        C35="INSUMO",
                                        IFERROR(
                                            IF(
                                                INDEX(
                                                    Insumos!C:C,
                                                    MATCH(
                                                        A35&amp;B35,
                                                        Insumos!I:I,
                                                        0)
                                                )="Comissionamento",
                                                INDEX(
                                                    Insumos!F:F,
                                                    MATCH(
                                                        A35&amp;B35,
                                                        Insumos!I:I,
                                                        0)
                                                ),
                                                0
                                            ),
                                            "Não encontrado"),
                                        IFERROR(
                                            INDEX(U:U,
                                                MATCH(
                                                    A35&amp;B35,AG:AG,
                                                    0)
                                            ),
                                            "Não encontrado")
                                    )</f>
        <v>0</v>
      </c>
      <c r="U35" s="21">
        <f t="shared" ref="U35:U42" si="7">T35*G35/1</f>
        <v>0</v>
      </c>
      <c r="V35" s="21">
        <f>IF(
                        C35="INSUMO",
                                        IFERROR(
                                            IF(
                                                INDEX(
                                                    Insumos!C:C,
                                                    MATCH(
                                                        A35&amp;B35,
                                                        Insumos!I:I,
                                                        0)
                                                )="Verba",
                                                INDEX(
                                                    Insumos!F:F,
                                                    MATCH(
                                                        A35&amp;B35,
                                                        Insumos!I:I,
                                                        0)
                                                ),
                                                0
                                            ),
                                            "Não encontrado"),
                                        IFERROR(
                                            INDEX(W:W,
                                                MATCH(
                                                    A35&amp;B35,AG:AG,
                                                    0)
                                            ),
                                            "Não encontrado")
                                    )</f>
        <v>0</v>
      </c>
      <c r="W35" s="21">
        <f t="shared" ref="W35:W42" si="8">V35*G35/1</f>
        <v>0</v>
      </c>
      <c r="X35" s="21">
        <f>IF(
                        C35="INSUMO",
                                        IFERROR(
                                            IF(
                                                INDEX(
                                                    Insumos!C:C,
                                                    MATCH(
                                                        A35&amp;B35,
                                                        Insumos!I:I,
                                                        0)
                                                )="Outro",
                                                INDEX(
                                                    Insumos!F:F,
                                                    MATCH(
                                                        A35&amp;B35,
                                                        Insumos!I:I,
                                                        0)
                                                ),
                                                0
                                            ),
                                            "Não encontrado"),
                                        IFERROR(
                                            INDEX(Y:Y,
                                                MATCH(
                                                    A35&amp;B35,AG:AG,
                                                    0)
                                            ),
                                            "Não encontrado")
                                    )</f>
        <v>0</v>
      </c>
      <c r="Y35" s="21">
        <f t="shared" ref="Y35:Y42" si="9">X35*G35/1</f>
        <v>0</v>
      </c>
      <c r="Z35" s="21">
        <f>IF(
                            C35="INSUMO",
                            IFERROR(
                                INDEX(
                                    Insumos!F:F,
                                    MATCH(
                                        A35&amp;B35,
                                        Insumos!I:I,
                                        0)
                                ),
                                "Não encontrado"),
                            IFERROR(
                                INDEX(AA:AA,
                                    MATCH(
                                        A35&amp;B35,AG:AG,
                                        0)
                                ),
                                "Não encontrado")
                        )</f>
        <v>2.1</v>
      </c>
      <c r="AA35" s="21">
        <f t="shared" ref="AA35:AA42" si="10">G35*Z35</f>
        <v>2.1384300000000001</v>
      </c>
      <c r="AB35" s="45"/>
      <c r="AC35" s="45"/>
      <c r="AD35" s="61" t="s">
        <v>89</v>
      </c>
      <c r="AE35" s="72"/>
      <c r="AF35" s="72"/>
    </row>
    <row r="36" spans="1:33" ht="25.5" x14ac:dyDescent="0.2">
      <c r="A36" s="54" t="s">
        <v>522</v>
      </c>
      <c r="B36" s="55" t="s">
        <v>98</v>
      </c>
      <c r="C36" s="69" t="s">
        <v>46</v>
      </c>
      <c r="D36" s="57" t="s">
        <v>488</v>
      </c>
      <c r="E36" s="57" t="s">
        <v>523</v>
      </c>
      <c r="F36" s="16" t="s">
        <v>511</v>
      </c>
      <c r="G36" s="16">
        <v>1</v>
      </c>
      <c r="H36" s="20">
        <f>IF(
                        C36="INSUMO",
                                        IFERROR(
                                            IF(
                                                INDEX(
                                                    Insumos!C:C,
                                                    MATCH(
                                                        A36&amp;B36,
                                                        Insumos!I:I,
                                                        0)
                                                )="Material",
                                                INDEX(
                                                    Insumos!F:F,
                                                    MATCH(
                                                        A36&amp;B36,
                                                        Insumos!I:I,
                                                        0)
                                                ),
                                                0
                                            ),
                                            "Não encontrado"),
                                        IFERROR(
                                            INDEX(I:I,
                                                MATCH(
                                                    A36&amp;B36,AG:AG,
                                                    0)
                                            ),
                                            "Não encontrado")
                                    )</f>
        <v>3.03</v>
      </c>
      <c r="I36" s="20">
        <f t="shared" si="1"/>
        <v>3.03</v>
      </c>
      <c r="J36" s="20">
        <f t="shared" si="2"/>
        <v>21.242339999999999</v>
      </c>
      <c r="K36" s="20">
        <f t="shared" si="2"/>
        <v>21.242339999999999</v>
      </c>
      <c r="L36" s="20">
        <f>IF(
                        C36="INSUMO",
                                        IFERROR(
                                            IF(
                                                INDEX(
                                                    Insumos!C:C,
                                                    MATCH(
                                                        A36&amp;B36,
                                                        Insumos!I:I,
                                                        0)
                                                )="Mao_obra",
                                                INDEX(
                                                    Insumos!F:F,
                                                    MATCH(
                                                        A36&amp;B36,
                                                        Insumos!I:I,
                                                        0)
                                                ),
                                                0
                                            ),
                                            "Não encontrado"),
                                        IFERROR(
                                            INDEX(M:M,
                                                MATCH(
                                                    A36&amp;B36,AG:AG,
                                                    0)
                                            ),
                                            "Não encontrado")
                                    )</f>
        <v>21.242339999999999</v>
      </c>
      <c r="M36" s="20">
        <f t="shared" si="3"/>
        <v>21.242339999999999</v>
      </c>
      <c r="N36" s="20">
        <f>IF(
                        C36="INSUMO",
                                        IFERROR(
                                            IF(
                                                INDEX(
                                                    Insumos!C:C,
                                                    MATCH(
                                                        A36&amp;B36,
                                                        Insumos!I:I,
                                                        0)
                                                )="Equipamento",
                                                INDEX(
                                                    Insumos!F:F,
                                                    MATCH(
                                                        A36&amp;B36,
                                                        Insumos!I:I,
                                                        0)
                                                ),
                                                0
                                            ),
                                            "Não encontrado"),
                                        IFERROR(
                                            INDEX(O:O,
                                                MATCH(
                                                    A36&amp;B36,AG:AG,
                                                    0)
                                            ),
                                            "Não encontrado")
                                    )</f>
        <v>0</v>
      </c>
      <c r="O36" s="20">
        <f t="shared" si="4"/>
        <v>0</v>
      </c>
      <c r="P36" s="20">
        <f>IF(
                        C36="INSUMO",
                                        IFERROR(
                                            IF(
                                                INDEX(
                                                    Insumos!C:C,
                                                    MATCH(
                                                        A36&amp;B36,
                                                        Insumos!I:I,
                                                        0)
                                                )="Transporte",
                                                INDEX(
                                                    Insumos!F:F,
                                                    MATCH(
                                                        A36&amp;B36,
                                                        Insumos!I:I,
                                                        0)
                                                ),
                                                0
                                            ),
                                            "Não encontrado"),
                                        IFERROR(
                                            INDEX(Q:Q,
                                                MATCH(
                                                    A36&amp;B36,AG:AG,
                                                    0)
                                            ),
                                            "Não encontrado")
                                    )</f>
        <v>0</v>
      </c>
      <c r="Q36" s="20">
        <f t="shared" si="5"/>
        <v>0</v>
      </c>
      <c r="R36" s="20">
        <f>IF(
                        C36="INSUMO",
                                        IFERROR(
                                            IF(
                                                INDEX(
                                                    Insumos!C:C,
                                                    MATCH(
                                                        A36&amp;B36,
                                                        Insumos!I:I,
                                                        0)
                                                )="Terceirizados",
                                                INDEX(
                                                    Insumos!F:F,
                                                    MATCH(
                                                        A36&amp;B36,
                                                        Insumos!I:I,
                                                        0)
                                                ),
                                                0
                                            ),
                                            "Não encontrado"),
                                        IFERROR(
                                            INDEX(S:S,
                                                MATCH(
                                                    A36&amp;B36,AG:AG,
                                                    0)
                                            ),
                                            "Não encontrado")
                                    )</f>
        <v>0</v>
      </c>
      <c r="S36" s="20">
        <f t="shared" si="6"/>
        <v>0</v>
      </c>
      <c r="T36" s="20">
        <f>IF(
                        C36="INSUMO",
                                        IFERROR(
                                            IF(
                                                INDEX(
                                                    Insumos!C:C,
                                                    MATCH(
                                                        A36&amp;B36,
                                                        Insumos!I:I,
                                                        0)
                                                )="Comissionamento",
                                                INDEX(
                                                    Insumos!F:F,
                                                    MATCH(
                                                        A36&amp;B36,
                                                        Insumos!I:I,
                                                        0)
                                                ),
                                                0
                                            ),
                                            "Não encontrado"),
                                        IFERROR(
                                            INDEX(U:U,
                                                MATCH(
                                                    A36&amp;B36,AG:AG,
                                                    0)
                                            ),
                                            "Não encontrado")
                                    )</f>
        <v>0</v>
      </c>
      <c r="U36" s="20">
        <f t="shared" si="7"/>
        <v>0</v>
      </c>
      <c r="V36" s="20">
        <f>IF(
                        C36="INSUMO",
                                        IFERROR(
                                            IF(
                                                INDEX(
                                                    Insumos!C:C,
                                                    MATCH(
                                                        A36&amp;B36,
                                                        Insumos!I:I,
                                                        0)
                                                )="Verba",
                                                INDEX(
                                                    Insumos!F:F,
                                                    MATCH(
                                                        A36&amp;B36,
                                                        Insumos!I:I,
                                                        0)
                                                ),
                                                0
                                            ),
                                            "Não encontrado"),
                                        IFERROR(
                                            INDEX(W:W,
                                                MATCH(
                                                    A36&amp;B36,AG:AG,
                                                    0)
                                            ),
                                            "Não encontrado")
                                    )</f>
        <v>0</v>
      </c>
      <c r="W36" s="20">
        <f t="shared" si="8"/>
        <v>0</v>
      </c>
      <c r="X36" s="20">
        <f>IF(
                        C36="INSUMO",
                                        IFERROR(
                                            IF(
                                                INDEX(
                                                    Insumos!C:C,
                                                    MATCH(
                                                        A36&amp;B36,
                                                        Insumos!I:I,
                                                        0)
                                                )="Outro",
                                                INDEX(
                                                    Insumos!F:F,
                                                    MATCH(
                                                        A36&amp;B36,
                                                        Insumos!I:I,
                                                        0)
                                                ),
                                                0
                                            ),
                                            "Não encontrado"),
                                        IFERROR(
                                            INDEX(Y:Y,
                                                MATCH(
                                                    A36&amp;B36,AG:AG,
                                                    0)
                                            ),
                                            "Não encontrado")
                                    )</f>
        <v>0</v>
      </c>
      <c r="Y36" s="20">
        <f t="shared" si="9"/>
        <v>0</v>
      </c>
      <c r="Z36" s="20">
        <f>IF(
                            C36="INSUMO",
                            IFERROR(
                                INDEX(
                                    Insumos!F:F,
                                    MATCH(
                                        A36&amp;B36,
                                        Insumos!I:I,
                                        0)
                                ),
                                "Não encontrado"),
                            IFERROR(
                                INDEX(AA:AA,
                                    MATCH(
                                        A36&amp;B36,AG:AG,
                                        0)
                                ),
                                "Não encontrado")
                        )</f>
        <v>24.27234</v>
      </c>
      <c r="AA36" s="20">
        <f t="shared" si="10"/>
        <v>24.27234</v>
      </c>
      <c r="AB36" s="44"/>
      <c r="AC36" s="44"/>
      <c r="AD36" s="57" t="s">
        <v>89</v>
      </c>
      <c r="AE36" s="70"/>
      <c r="AF36" s="70"/>
    </row>
    <row r="37" spans="1:33" ht="25.5" x14ac:dyDescent="0.2">
      <c r="A37" s="59" t="s">
        <v>524</v>
      </c>
      <c r="B37" s="60" t="s">
        <v>98</v>
      </c>
      <c r="C37" s="71" t="s">
        <v>58</v>
      </c>
      <c r="D37" s="61" t="s">
        <v>488</v>
      </c>
      <c r="E37" s="61" t="s">
        <v>525</v>
      </c>
      <c r="F37" s="17" t="s">
        <v>56</v>
      </c>
      <c r="G37" s="17">
        <v>1.0092000000000001</v>
      </c>
      <c r="H37" s="21">
        <f>IF(
                        C37="INSUMO",
                                        IFERROR(
                                            IF(
                                                INDEX(
                                                    Insumos!C:C,
                                                    MATCH(
                                                        A37&amp;B37,
                                                        Insumos!I:I,
                                                        0)
                                                )="Material",
                                                INDEX(
                                                    Insumos!F:F,
                                                    MATCH(
                                                        A37&amp;B37,
                                                        Insumos!I:I,
                                                        0)
                                                ),
                                                0
                                            ),
                                            "Não encontrado"),
                                        IFERROR(
                                            INDEX(I:I,
                                                MATCH(
                                                    A37&amp;B37,AG:AG,
                                                    0)
                                            ),
                                            "Não encontrado")
                                    )</f>
        <v>0.3</v>
      </c>
      <c r="I37" s="21">
        <f t="shared" si="1"/>
        <v>0.30276000000000003</v>
      </c>
      <c r="J37" s="21">
        <f t="shared" si="2"/>
        <v>0</v>
      </c>
      <c r="K37" s="21">
        <f t="shared" si="2"/>
        <v>0</v>
      </c>
      <c r="L37" s="21">
        <f>IF(
                        C37="INSUMO",
                                        IFERROR(
                                            IF(
                                                INDEX(
                                                    Insumos!C:C,
                                                    MATCH(
                                                        A37&amp;B37,
                                                        Insumos!I:I,
                                                        0)
                                                )="Mao_obra",
                                                INDEX(
                                                    Insumos!F:F,
                                                    MATCH(
                                                        A37&amp;B37,
                                                        Insumos!I:I,
                                                        0)
                                                ),
                                                0
                                            ),
                                            "Não encontrado"),
                                        IFERROR(
                                            INDEX(M:M,
                                                MATCH(
                                                    A37&amp;B37,AG:AG,
                                                    0)
                                            ),
                                            "Não encontrado")
                                    )</f>
        <v>0</v>
      </c>
      <c r="M37" s="21">
        <f t="shared" si="3"/>
        <v>0</v>
      </c>
      <c r="N37" s="21">
        <f>IF(
                        C37="INSUMO",
                                        IFERROR(
                                            IF(
                                                INDEX(
                                                    Insumos!C:C,
                                                    MATCH(
                                                        A37&amp;B37,
                                                        Insumos!I:I,
                                                        0)
                                                )="Equipamento",
                                                INDEX(
                                                    Insumos!F:F,
                                                    MATCH(
                                                        A37&amp;B37,
                                                        Insumos!I:I,
                                                        0)
                                                ),
                                                0
                                            ),
                                            "Não encontrado"),
                                        IFERROR(
                                            INDEX(O:O,
                                                MATCH(
                                                    A37&amp;B37,AG:AG,
                                                    0)
                                            ),
                                            "Não encontrado")
                                    )</f>
        <v>0</v>
      </c>
      <c r="O37" s="21">
        <f t="shared" si="4"/>
        <v>0</v>
      </c>
      <c r="P37" s="21">
        <f>IF(
                        C37="INSUMO",
                                        IFERROR(
                                            IF(
                                                INDEX(
                                                    Insumos!C:C,
                                                    MATCH(
                                                        A37&amp;B37,
                                                        Insumos!I:I,
                                                        0)
                                                )="Transporte",
                                                INDEX(
                                                    Insumos!F:F,
                                                    MATCH(
                                                        A37&amp;B37,
                                                        Insumos!I:I,
                                                        0)
                                                ),
                                                0
                                            ),
                                            "Não encontrado"),
                                        IFERROR(
                                            INDEX(Q:Q,
                                                MATCH(
                                                    A37&amp;B37,AG:AG,
                                                    0)
                                            ),
                                            "Não encontrado")
                                    )</f>
        <v>0</v>
      </c>
      <c r="Q37" s="21">
        <f t="shared" si="5"/>
        <v>0</v>
      </c>
      <c r="R37" s="21">
        <f>IF(
                        C37="INSUMO",
                                        IFERROR(
                                            IF(
                                                INDEX(
                                                    Insumos!C:C,
                                                    MATCH(
                                                        A37&amp;B37,
                                                        Insumos!I:I,
                                                        0)
                                                )="Terceirizados",
                                                INDEX(
                                                    Insumos!F:F,
                                                    MATCH(
                                                        A37&amp;B37,
                                                        Insumos!I:I,
                                                        0)
                                                ),
                                                0
                                            ),
                                            "Não encontrado"),
                                        IFERROR(
                                            INDEX(S:S,
                                                MATCH(
                                                    A37&amp;B37,AG:AG,
                                                    0)
                                            ),
                                            "Não encontrado")
                                    )</f>
        <v>0</v>
      </c>
      <c r="S37" s="21">
        <f t="shared" si="6"/>
        <v>0</v>
      </c>
      <c r="T37" s="21">
        <f>IF(
                        C37="INSUMO",
                                        IFERROR(
                                            IF(
                                                INDEX(
                                                    Insumos!C:C,
                                                    MATCH(
                                                        A37&amp;B37,
                                                        Insumos!I:I,
                                                        0)
                                                )="Comissionamento",
                                                INDEX(
                                                    Insumos!F:F,
                                                    MATCH(
                                                        A37&amp;B37,
                                                        Insumos!I:I,
                                                        0)
                                                ),
                                                0
                                            ),
                                            "Não encontrado"),
                                        IFERROR(
                                            INDEX(U:U,
                                                MATCH(
                                                    A37&amp;B37,AG:AG,
                                                    0)
                                            ),
                                            "Não encontrado")
                                    )</f>
        <v>0</v>
      </c>
      <c r="U37" s="21">
        <f t="shared" si="7"/>
        <v>0</v>
      </c>
      <c r="V37" s="21">
        <f>IF(
                        C37="INSUMO",
                                        IFERROR(
                                            IF(
                                                INDEX(
                                                    Insumos!C:C,
                                                    MATCH(
                                                        A37&amp;B37,
                                                        Insumos!I:I,
                                                        0)
                                                )="Verba",
                                                INDEX(
                                                    Insumos!F:F,
                                                    MATCH(
                                                        A37&amp;B37,
                                                        Insumos!I:I,
                                                        0)
                                                ),
                                                0
                                            ),
                                            "Não encontrado"),
                                        IFERROR(
                                            INDEX(W:W,
                                                MATCH(
                                                    A37&amp;B37,AG:AG,
                                                    0)
                                            ),
                                            "Não encontrado")
                                    )</f>
        <v>0</v>
      </c>
      <c r="W37" s="21">
        <f t="shared" si="8"/>
        <v>0</v>
      </c>
      <c r="X37" s="21">
        <f>IF(
                        C37="INSUMO",
                                        IFERROR(
                                            IF(
                                                INDEX(
                                                    Insumos!C:C,
                                                    MATCH(
                                                        A37&amp;B37,
                                                        Insumos!I:I,
                                                        0)
                                                )="Outro",
                                                INDEX(
                                                    Insumos!F:F,
                                                    MATCH(
                                                        A37&amp;B37,
                                                        Insumos!I:I,
                                                        0)
                                                ),
                                                0
                                            ),
                                            "Não encontrado"),
                                        IFERROR(
                                            INDEX(Y:Y,
                                                MATCH(
                                                    A37&amp;B37,AG:AG,
                                                    0)
                                            ),
                                            "Não encontrado")
                                    )</f>
        <v>0</v>
      </c>
      <c r="Y37" s="21">
        <f t="shared" si="9"/>
        <v>0</v>
      </c>
      <c r="Z37" s="21">
        <f>IF(
                            C37="INSUMO",
                            IFERROR(
                                INDEX(
                                    Insumos!F:F,
                                    MATCH(
                                        A37&amp;B37,
                                        Insumos!I:I,
                                        0)
                                ),
                                "Não encontrado"),
                            IFERROR(
                                INDEX(AA:AA,
                                    MATCH(
                                        A37&amp;B37,AG:AG,
                                        0)
                                ),
                                "Não encontrado")
                        )</f>
        <v>0.3</v>
      </c>
      <c r="AA37" s="21">
        <f t="shared" si="10"/>
        <v>0.30276000000000003</v>
      </c>
      <c r="AB37" s="45"/>
      <c r="AC37" s="45"/>
      <c r="AD37" s="61" t="s">
        <v>89</v>
      </c>
      <c r="AE37" s="72"/>
      <c r="AF37" s="72"/>
    </row>
    <row r="38" spans="1:33" ht="25.5" x14ac:dyDescent="0.2">
      <c r="A38" s="54" t="s">
        <v>526</v>
      </c>
      <c r="B38" s="55" t="s">
        <v>98</v>
      </c>
      <c r="C38" s="69" t="s">
        <v>58</v>
      </c>
      <c r="D38" s="57" t="s">
        <v>488</v>
      </c>
      <c r="E38" s="57" t="s">
        <v>527</v>
      </c>
      <c r="F38" s="16" t="s">
        <v>56</v>
      </c>
      <c r="G38" s="16">
        <v>2.7391999999999999</v>
      </c>
      <c r="H38" s="20">
        <f>IF(
                        C38="INSUMO",
                                        IFERROR(
                                            IF(
                                                INDEX(
                                                    Insumos!C:C,
                                                    MATCH(
                                                        A38&amp;B38,
                                                        Insumos!I:I,
                                                        0)
                                                )="Material",
                                                INDEX(
                                                    Insumos!F:F,
                                                    MATCH(
                                                        A38&amp;B38,
                                                        Insumos!I:I,
                                                        0)
                                                ),
                                                0
                                            ),
                                            "Não encontrado"),
                                        IFERROR(
                                            INDEX(I:I,
                                                MATCH(
                                                    A38&amp;B38,AG:AG,
                                                    0)
                                            ),
                                            "Não encontrado")
                                    )</f>
        <v>30.23</v>
      </c>
      <c r="I38" s="20">
        <f t="shared" si="1"/>
        <v>82.806016</v>
      </c>
      <c r="J38" s="20">
        <f t="shared" si="2"/>
        <v>0</v>
      </c>
      <c r="K38" s="20">
        <f t="shared" si="2"/>
        <v>0</v>
      </c>
      <c r="L38" s="20">
        <f>IF(
                        C38="INSUMO",
                                        IFERROR(
                                            IF(
                                                INDEX(
                                                    Insumos!C:C,
                                                    MATCH(
                                                        A38&amp;B38,
                                                        Insumos!I:I,
                                                        0)
                                                )="Mao_obra",
                                                INDEX(
                                                    Insumos!F:F,
                                                    MATCH(
                                                        A38&amp;B38,
                                                        Insumos!I:I,
                                                        0)
                                                ),
                                                0
                                            ),
                                            "Não encontrado"),
                                        IFERROR(
                                            INDEX(M:M,
                                                MATCH(
                                                    A38&amp;B38,AG:AG,
                                                    0)
                                            ),
                                            "Não encontrado")
                                    )</f>
        <v>0</v>
      </c>
      <c r="M38" s="20">
        <f t="shared" si="3"/>
        <v>0</v>
      </c>
      <c r="N38" s="20">
        <f>IF(
                        C38="INSUMO",
                                        IFERROR(
                                            IF(
                                                INDEX(
                                                    Insumos!C:C,
                                                    MATCH(
                                                        A38&amp;B38,
                                                        Insumos!I:I,
                                                        0)
                                                )="Equipamento",
                                                INDEX(
                                                    Insumos!F:F,
                                                    MATCH(
                                                        A38&amp;B38,
                                                        Insumos!I:I,
                                                        0)
                                                ),
                                                0
                                            ),
                                            "Não encontrado"),
                                        IFERROR(
                                            INDEX(O:O,
                                                MATCH(
                                                    A38&amp;B38,AG:AG,
                                                    0)
                                            ),
                                            "Não encontrado")
                                    )</f>
        <v>0</v>
      </c>
      <c r="O38" s="20">
        <f t="shared" si="4"/>
        <v>0</v>
      </c>
      <c r="P38" s="20">
        <f>IF(
                        C38="INSUMO",
                                        IFERROR(
                                            IF(
                                                INDEX(
                                                    Insumos!C:C,
                                                    MATCH(
                                                        A38&amp;B38,
                                                        Insumos!I:I,
                                                        0)
                                                )="Transporte",
                                                INDEX(
                                                    Insumos!F:F,
                                                    MATCH(
                                                        A38&amp;B38,
                                                        Insumos!I:I,
                                                        0)
                                                ),
                                                0
                                            ),
                                            "Não encontrado"),
                                        IFERROR(
                                            INDEX(Q:Q,
                                                MATCH(
                                                    A38&amp;B38,AG:AG,
                                                    0)
                                            ),
                                            "Não encontrado")
                                    )</f>
        <v>0</v>
      </c>
      <c r="Q38" s="20">
        <f t="shared" si="5"/>
        <v>0</v>
      </c>
      <c r="R38" s="20">
        <f>IF(
                        C38="INSUMO",
                                        IFERROR(
                                            IF(
                                                INDEX(
                                                    Insumos!C:C,
                                                    MATCH(
                                                        A38&amp;B38,
                                                        Insumos!I:I,
                                                        0)
                                                )="Terceirizados",
                                                INDEX(
                                                    Insumos!F:F,
                                                    MATCH(
                                                        A38&amp;B38,
                                                        Insumos!I:I,
                                                        0)
                                                ),
                                                0
                                            ),
                                            "Não encontrado"),
                                        IFERROR(
                                            INDEX(S:S,
                                                MATCH(
                                                    A38&amp;B38,AG:AG,
                                                    0)
                                            ),
                                            "Não encontrado")
                                    )</f>
        <v>0</v>
      </c>
      <c r="S38" s="20">
        <f t="shared" si="6"/>
        <v>0</v>
      </c>
      <c r="T38" s="20">
        <f>IF(
                        C38="INSUMO",
                                        IFERROR(
                                            IF(
                                                INDEX(
                                                    Insumos!C:C,
                                                    MATCH(
                                                        A38&amp;B38,
                                                        Insumos!I:I,
                                                        0)
                                                )="Comissionamento",
                                                INDEX(
                                                    Insumos!F:F,
                                                    MATCH(
                                                        A38&amp;B38,
                                                        Insumos!I:I,
                                                        0)
                                                ),
                                                0
                                            ),
                                            "Não encontrado"),
                                        IFERROR(
                                            INDEX(U:U,
                                                MATCH(
                                                    A38&amp;B38,AG:AG,
                                                    0)
                                            ),
                                            "Não encontrado")
                                    )</f>
        <v>0</v>
      </c>
      <c r="U38" s="20">
        <f t="shared" si="7"/>
        <v>0</v>
      </c>
      <c r="V38" s="20">
        <f>IF(
                        C38="INSUMO",
                                        IFERROR(
                                            IF(
                                                INDEX(
                                                    Insumos!C:C,
                                                    MATCH(
                                                        A38&amp;B38,
                                                        Insumos!I:I,
                                                        0)
                                                )="Verba",
                                                INDEX(
                                                    Insumos!F:F,
                                                    MATCH(
                                                        A38&amp;B38,
                                                        Insumos!I:I,
                                                        0)
                                                ),
                                                0
                                            ),
                                            "Não encontrado"),
                                        IFERROR(
                                            INDEX(W:W,
                                                MATCH(
                                                    A38&amp;B38,AG:AG,
                                                    0)
                                            ),
                                            "Não encontrado")
                                    )</f>
        <v>0</v>
      </c>
      <c r="W38" s="20">
        <f t="shared" si="8"/>
        <v>0</v>
      </c>
      <c r="X38" s="20">
        <f>IF(
                        C38="INSUMO",
                                        IFERROR(
                                            IF(
                                                INDEX(
                                                    Insumos!C:C,
                                                    MATCH(
                                                        A38&amp;B38,
                                                        Insumos!I:I,
                                                        0)
                                                )="Outro",
                                                INDEX(
                                                    Insumos!F:F,
                                                    MATCH(
                                                        A38&amp;B38,
                                                        Insumos!I:I,
                                                        0)
                                                ),
                                                0
                                            ),
                                            "Não encontrado"),
                                        IFERROR(
                                            INDEX(Y:Y,
                                                MATCH(
                                                    A38&amp;B38,AG:AG,
                                                    0)
                                            ),
                                            "Não encontrado")
                                    )</f>
        <v>0</v>
      </c>
      <c r="Y38" s="20">
        <f t="shared" si="9"/>
        <v>0</v>
      </c>
      <c r="Z38" s="20">
        <f>IF(
                            C38="INSUMO",
                            IFERROR(
                                INDEX(
                                    Insumos!F:F,
                                    MATCH(
                                        A38&amp;B38,
                                        Insumos!I:I,
                                        0)
                                ),
                                "Não encontrado"),
                            IFERROR(
                                INDEX(AA:AA,
                                    MATCH(
                                        A38&amp;B38,AG:AG,
                                        0)
                                ),
                                "Não encontrado")
                        )</f>
        <v>30.23</v>
      </c>
      <c r="AA38" s="20">
        <f t="shared" si="10"/>
        <v>82.806016</v>
      </c>
      <c r="AB38" s="44"/>
      <c r="AC38" s="44"/>
      <c r="AD38" s="57" t="s">
        <v>89</v>
      </c>
      <c r="AE38" s="70"/>
      <c r="AF38" s="70"/>
    </row>
    <row r="39" spans="1:33" ht="25.5" x14ac:dyDescent="0.2">
      <c r="A39" s="59" t="s">
        <v>528</v>
      </c>
      <c r="B39" s="60" t="s">
        <v>98</v>
      </c>
      <c r="C39" s="71" t="s">
        <v>58</v>
      </c>
      <c r="D39" s="61" t="s">
        <v>488</v>
      </c>
      <c r="E39" s="61" t="s">
        <v>529</v>
      </c>
      <c r="F39" s="17" t="s">
        <v>66</v>
      </c>
      <c r="G39" s="17">
        <v>2.9929000000000001</v>
      </c>
      <c r="H39" s="21">
        <f>IF(
                        C39="INSUMO",
                                        IFERROR(
                                            IF(
                                                INDEX(
                                                    Insumos!C:C,
                                                    MATCH(
                                                        A39&amp;B39,
                                                        Insumos!I:I,
                                                        0)
                                                )="Material",
                                                INDEX(
                                                    Insumos!F:F,
                                                    MATCH(
                                                        A39&amp;B39,
                                                        Insumos!I:I,
                                                        0)
                                                ),
                                                0
                                            ),
                                            "Não encontrado"),
                                        IFERROR(
                                            INDEX(I:I,
                                                MATCH(
                                                    A39&amp;B39,AG:AG,
                                                    0)
                                            ),
                                            "Não encontrado")
                                    )</f>
        <v>4.9800000000000004</v>
      </c>
      <c r="I39" s="21">
        <f t="shared" si="1"/>
        <v>14.904642000000003</v>
      </c>
      <c r="J39" s="21">
        <f t="shared" si="2"/>
        <v>0</v>
      </c>
      <c r="K39" s="21">
        <f t="shared" si="2"/>
        <v>0</v>
      </c>
      <c r="L39" s="21">
        <f>IF(
                        C39="INSUMO",
                                        IFERROR(
                                            IF(
                                                INDEX(
                                                    Insumos!C:C,
                                                    MATCH(
                                                        A39&amp;B39,
                                                        Insumos!I:I,
                                                        0)
                                                )="Mao_obra",
                                                INDEX(
                                                    Insumos!F:F,
                                                    MATCH(
                                                        A39&amp;B39,
                                                        Insumos!I:I,
                                                        0)
                                                ),
                                                0
                                            ),
                                            "Não encontrado"),
                                        IFERROR(
                                            INDEX(M:M,
                                                MATCH(
                                                    A39&amp;B39,AG:AG,
                                                    0)
                                            ),
                                            "Não encontrado")
                                    )</f>
        <v>0</v>
      </c>
      <c r="M39" s="21">
        <f t="shared" si="3"/>
        <v>0</v>
      </c>
      <c r="N39" s="21">
        <f>IF(
                        C39="INSUMO",
                                        IFERROR(
                                            IF(
                                                INDEX(
                                                    Insumos!C:C,
                                                    MATCH(
                                                        A39&amp;B39,
                                                        Insumos!I:I,
                                                        0)
                                                )="Equipamento",
                                                INDEX(
                                                    Insumos!F:F,
                                                    MATCH(
                                                        A39&amp;B39,
                                                        Insumos!I:I,
                                                        0)
                                                ),
                                                0
                                            ),
                                            "Não encontrado"),
                                        IFERROR(
                                            INDEX(O:O,
                                                MATCH(
                                                    A39&amp;B39,AG:AG,
                                                    0)
                                            ),
                                            "Não encontrado")
                                    )</f>
        <v>0</v>
      </c>
      <c r="O39" s="21">
        <f t="shared" si="4"/>
        <v>0</v>
      </c>
      <c r="P39" s="21">
        <f>IF(
                        C39="INSUMO",
                                        IFERROR(
                                            IF(
                                                INDEX(
                                                    Insumos!C:C,
                                                    MATCH(
                                                        A39&amp;B39,
                                                        Insumos!I:I,
                                                        0)
                                                )="Transporte",
                                                INDEX(
                                                    Insumos!F:F,
                                                    MATCH(
                                                        A39&amp;B39,
                                                        Insumos!I:I,
                                                        0)
                                                ),
                                                0
                                            ),
                                            "Não encontrado"),
                                        IFERROR(
                                            INDEX(Q:Q,
                                                MATCH(
                                                    A39&amp;B39,AG:AG,
                                                    0)
                                            ),
                                            "Não encontrado")
                                    )</f>
        <v>0</v>
      </c>
      <c r="Q39" s="21">
        <f t="shared" si="5"/>
        <v>0</v>
      </c>
      <c r="R39" s="21">
        <f>IF(
                        C39="INSUMO",
                                        IFERROR(
                                            IF(
                                                INDEX(
                                                    Insumos!C:C,
                                                    MATCH(
                                                        A39&amp;B39,
                                                        Insumos!I:I,
                                                        0)
                                                )="Terceirizados",
                                                INDEX(
                                                    Insumos!F:F,
                                                    MATCH(
                                                        A39&amp;B39,
                                                        Insumos!I:I,
                                                        0)
                                                ),
                                                0
                                            ),
                                            "Não encontrado"),
                                        IFERROR(
                                            INDEX(S:S,
                                                MATCH(
                                                    A39&amp;B39,AG:AG,
                                                    0)
                                            ),
                                            "Não encontrado")
                                    )</f>
        <v>0</v>
      </c>
      <c r="S39" s="21">
        <f t="shared" si="6"/>
        <v>0</v>
      </c>
      <c r="T39" s="21">
        <f>IF(
                        C39="INSUMO",
                                        IFERROR(
                                            IF(
                                                INDEX(
                                                    Insumos!C:C,
                                                    MATCH(
                                                        A39&amp;B39,
                                                        Insumos!I:I,
                                                        0)
                                                )="Comissionamento",
                                                INDEX(
                                                    Insumos!F:F,
                                                    MATCH(
                                                        A39&amp;B39,
                                                        Insumos!I:I,
                                                        0)
                                                ),
                                                0
                                            ),
                                            "Não encontrado"),
                                        IFERROR(
                                            INDEX(U:U,
                                                MATCH(
                                                    A39&amp;B39,AG:AG,
                                                    0)
                                            ),
                                            "Não encontrado")
                                    )</f>
        <v>0</v>
      </c>
      <c r="U39" s="21">
        <f t="shared" si="7"/>
        <v>0</v>
      </c>
      <c r="V39" s="21">
        <f>IF(
                        C39="INSUMO",
                                        IFERROR(
                                            IF(
                                                INDEX(
                                                    Insumos!C:C,
                                                    MATCH(
                                                        A39&amp;B39,
                                                        Insumos!I:I,
                                                        0)
                                                )="Verba",
                                                INDEX(
                                                    Insumos!F:F,
                                                    MATCH(
                                                        A39&amp;B39,
                                                        Insumos!I:I,
                                                        0)
                                                ),
                                                0
                                            ),
                                            "Não encontrado"),
                                        IFERROR(
                                            INDEX(W:W,
                                                MATCH(
                                                    A39&amp;B39,AG:AG,
                                                    0)
                                            ),
                                            "Não encontrado")
                                    )</f>
        <v>0</v>
      </c>
      <c r="W39" s="21">
        <f t="shared" si="8"/>
        <v>0</v>
      </c>
      <c r="X39" s="21">
        <f>IF(
                        C39="INSUMO",
                                        IFERROR(
                                            IF(
                                                INDEX(
                                                    Insumos!C:C,
                                                    MATCH(
                                                        A39&amp;B39,
                                                        Insumos!I:I,
                                                        0)
                                                )="Outro",
                                                INDEX(
                                                    Insumos!F:F,
                                                    MATCH(
                                                        A39&amp;B39,
                                                        Insumos!I:I,
                                                        0)
                                                ),
                                                0
                                            ),
                                            "Não encontrado"),
                                        IFERROR(
                                            INDEX(Y:Y,
                                                MATCH(
                                                    A39&amp;B39,AG:AG,
                                                    0)
                                            ),
                                            "Não encontrado")
                                    )</f>
        <v>0</v>
      </c>
      <c r="Y39" s="21">
        <f t="shared" si="9"/>
        <v>0</v>
      </c>
      <c r="Z39" s="21">
        <f>IF(
                            C39="INSUMO",
                            IFERROR(
                                INDEX(
                                    Insumos!F:F,
                                    MATCH(
                                        A39&amp;B39,
                                        Insumos!I:I,
                                        0)
                                ),
                                "Não encontrado"),
                            IFERROR(
                                INDEX(AA:AA,
                                    MATCH(
                                        A39&amp;B39,AG:AG,
                                        0)
                                ),
                                "Não encontrado")
                        )</f>
        <v>4.9800000000000004</v>
      </c>
      <c r="AA39" s="21">
        <f t="shared" si="10"/>
        <v>14.904642000000003</v>
      </c>
      <c r="AB39" s="45"/>
      <c r="AC39" s="45"/>
      <c r="AD39" s="61" t="s">
        <v>89</v>
      </c>
      <c r="AE39" s="72"/>
      <c r="AF39" s="72"/>
    </row>
    <row r="40" spans="1:33" ht="38.25" x14ac:dyDescent="0.2">
      <c r="A40" s="54" t="s">
        <v>530</v>
      </c>
      <c r="B40" s="55" t="s">
        <v>98</v>
      </c>
      <c r="C40" s="69" t="s">
        <v>58</v>
      </c>
      <c r="D40" s="57" t="s">
        <v>488</v>
      </c>
      <c r="E40" s="57" t="s">
        <v>531</v>
      </c>
      <c r="F40" s="16" t="s">
        <v>66</v>
      </c>
      <c r="G40" s="16">
        <v>1.0092000000000001</v>
      </c>
      <c r="H40" s="20">
        <f>IF(
                        C40="INSUMO",
                                        IFERROR(
                                            IF(
                                                INDEX(
                                                    Insumos!C:C,
                                                    MATCH(
                                                        A40&amp;B40,
                                                        Insumos!I:I,
                                                        0)
                                                )="Material",
                                                INDEX(
                                                    Insumos!F:F,
                                                    MATCH(
                                                        A40&amp;B40,
                                                        Insumos!I:I,
                                                        0)
                                                ),
                                                0
                                            ),
                                            "Não encontrado"),
                                        IFERROR(
                                            INDEX(I:I,
                                                MATCH(
                                                    A40&amp;B40,AG:AG,
                                                    0)
                                            ),
                                            "Não encontrado")
                                    )</f>
        <v>5.07</v>
      </c>
      <c r="I40" s="20">
        <f t="shared" si="1"/>
        <v>5.1166440000000009</v>
      </c>
      <c r="J40" s="20">
        <f t="shared" si="2"/>
        <v>0</v>
      </c>
      <c r="K40" s="20">
        <f t="shared" si="2"/>
        <v>0</v>
      </c>
      <c r="L40" s="20">
        <f>IF(
                        C40="INSUMO",
                                        IFERROR(
                                            IF(
                                                INDEX(
                                                    Insumos!C:C,
                                                    MATCH(
                                                        A40&amp;B40,
                                                        Insumos!I:I,
                                                        0)
                                                )="Mao_obra",
                                                INDEX(
                                                    Insumos!F:F,
                                                    MATCH(
                                                        A40&amp;B40,
                                                        Insumos!I:I,
                                                        0)
                                                ),
                                                0
                                            ),
                                            "Não encontrado"),
                                        IFERROR(
                                            INDEX(M:M,
                                                MATCH(
                                                    A40&amp;B40,AG:AG,
                                                    0)
                                            ),
                                            "Não encontrado")
                                    )</f>
        <v>0</v>
      </c>
      <c r="M40" s="20">
        <f t="shared" si="3"/>
        <v>0</v>
      </c>
      <c r="N40" s="20">
        <f>IF(
                        C40="INSUMO",
                                        IFERROR(
                                            IF(
                                                INDEX(
                                                    Insumos!C:C,
                                                    MATCH(
                                                        A40&amp;B40,
                                                        Insumos!I:I,
                                                        0)
                                                )="Equipamento",
                                                INDEX(
                                                    Insumos!F:F,
                                                    MATCH(
                                                        A40&amp;B40,
                                                        Insumos!I:I,
                                                        0)
                                                ),
                                                0
                                            ),
                                            "Não encontrado"),
                                        IFERROR(
                                            INDEX(O:O,
                                                MATCH(
                                                    A40&amp;B40,AG:AG,
                                                    0)
                                            ),
                                            "Não encontrado")
                                    )</f>
        <v>0</v>
      </c>
      <c r="O40" s="20">
        <f t="shared" si="4"/>
        <v>0</v>
      </c>
      <c r="P40" s="20">
        <f>IF(
                        C40="INSUMO",
                                        IFERROR(
                                            IF(
                                                INDEX(
                                                    Insumos!C:C,
                                                    MATCH(
                                                        A40&amp;B40,
                                                        Insumos!I:I,
                                                        0)
                                                )="Transporte",
                                                INDEX(
                                                    Insumos!F:F,
                                                    MATCH(
                                                        A40&amp;B40,
                                                        Insumos!I:I,
                                                        0)
                                                ),
                                                0
                                            ),
                                            "Não encontrado"),
                                        IFERROR(
                                            INDEX(Q:Q,
                                                MATCH(
                                                    A40&amp;B40,AG:AG,
                                                    0)
                                            ),
                                            "Não encontrado")
                                    )</f>
        <v>0</v>
      </c>
      <c r="Q40" s="20">
        <f t="shared" si="5"/>
        <v>0</v>
      </c>
      <c r="R40" s="20">
        <f>IF(
                        C40="INSUMO",
                                        IFERROR(
                                            IF(
                                                INDEX(
                                                    Insumos!C:C,
                                                    MATCH(
                                                        A40&amp;B40,
                                                        Insumos!I:I,
                                                        0)
                                                )="Terceirizados",
                                                INDEX(
                                                    Insumos!F:F,
                                                    MATCH(
                                                        A40&amp;B40,
                                                        Insumos!I:I,
                                                        0)
                                                ),
                                                0
                                            ),
                                            "Não encontrado"),
                                        IFERROR(
                                            INDEX(S:S,
                                                MATCH(
                                                    A40&amp;B40,AG:AG,
                                                    0)
                                            ),
                                            "Não encontrado")
                                    )</f>
        <v>0</v>
      </c>
      <c r="S40" s="20">
        <f t="shared" si="6"/>
        <v>0</v>
      </c>
      <c r="T40" s="20">
        <f>IF(
                        C40="INSUMO",
                                        IFERROR(
                                            IF(
                                                INDEX(
                                                    Insumos!C:C,
                                                    MATCH(
                                                        A40&amp;B40,
                                                        Insumos!I:I,
                                                        0)
                                                )="Comissionamento",
                                                INDEX(
                                                    Insumos!F:F,
                                                    MATCH(
                                                        A40&amp;B40,
                                                        Insumos!I:I,
                                                        0)
                                                ),
                                                0
                                            ),
                                            "Não encontrado"),
                                        IFERROR(
                                            INDEX(U:U,
                                                MATCH(
                                                    A40&amp;B40,AG:AG,
                                                    0)
                                            ),
                                            "Não encontrado")
                                    )</f>
        <v>0</v>
      </c>
      <c r="U40" s="20">
        <f t="shared" si="7"/>
        <v>0</v>
      </c>
      <c r="V40" s="20">
        <f>IF(
                        C40="INSUMO",
                                        IFERROR(
                                            IF(
                                                INDEX(
                                                    Insumos!C:C,
                                                    MATCH(
                                                        A40&amp;B40,
                                                        Insumos!I:I,
                                                        0)
                                                )="Verba",
                                                INDEX(
                                                    Insumos!F:F,
                                                    MATCH(
                                                        A40&amp;B40,
                                                        Insumos!I:I,
                                                        0)
                                                ),
                                                0
                                            ),
                                            "Não encontrado"),
                                        IFERROR(
                                            INDEX(W:W,
                                                MATCH(
                                                    A40&amp;B40,AG:AG,
                                                    0)
                                            ),
                                            "Não encontrado")
                                    )</f>
        <v>0</v>
      </c>
      <c r="W40" s="20">
        <f t="shared" si="8"/>
        <v>0</v>
      </c>
      <c r="X40" s="20">
        <f>IF(
                        C40="INSUMO",
                                        IFERROR(
                                            IF(
                                                INDEX(
                                                    Insumos!C:C,
                                                    MATCH(
                                                        A40&amp;B40,
                                                        Insumos!I:I,
                                                        0)
                                                )="Outro",
                                                INDEX(
                                                    Insumos!F:F,
                                                    MATCH(
                                                        A40&amp;B40,
                                                        Insumos!I:I,
                                                        0)
                                                ),
                                                0
                                            ),
                                            "Não encontrado"),
                                        IFERROR(
                                            INDEX(Y:Y,
                                                MATCH(
                                                    A40&amp;B40,AG:AG,
                                                    0)
                                            ),
                                            "Não encontrado")
                                    )</f>
        <v>0</v>
      </c>
      <c r="Y40" s="20">
        <f t="shared" si="9"/>
        <v>0</v>
      </c>
      <c r="Z40" s="20">
        <f>IF(
                            C40="INSUMO",
                            IFERROR(
                                INDEX(
                                    Insumos!F:F,
                                    MATCH(
                                        A40&amp;B40,
                                        Insumos!I:I,
                                        0)
                                ),
                                "Não encontrado"),
                            IFERROR(
                                INDEX(AA:AA,
                                    MATCH(
                                        A40&amp;B40,AG:AG,
                                        0)
                                ),
                                "Não encontrado")
                        )</f>
        <v>5.07</v>
      </c>
      <c r="AA40" s="20">
        <f t="shared" si="10"/>
        <v>5.1166440000000009</v>
      </c>
      <c r="AB40" s="44"/>
      <c r="AC40" s="44"/>
      <c r="AD40" s="57" t="s">
        <v>89</v>
      </c>
      <c r="AE40" s="70"/>
      <c r="AF40" s="70"/>
    </row>
    <row r="41" spans="1:33" x14ac:dyDescent="0.2">
      <c r="A41" s="59" t="s">
        <v>532</v>
      </c>
      <c r="B41" s="60" t="s">
        <v>98</v>
      </c>
      <c r="C41" s="71" t="s">
        <v>58</v>
      </c>
      <c r="D41" s="61" t="s">
        <v>488</v>
      </c>
      <c r="E41" s="61" t="s">
        <v>533</v>
      </c>
      <c r="F41" s="17" t="s">
        <v>534</v>
      </c>
      <c r="G41" s="17">
        <v>1.01E-2</v>
      </c>
      <c r="H41" s="21">
        <f>IF(
                        C41="INSUMO",
                                        IFERROR(
                                            IF(
                                                INDEX(
                                                    Insumos!C:C,
                                                    MATCH(
                                                        A41&amp;B41,
                                                        Insumos!I:I,
                                                        0)
                                                )="Material",
                                                INDEX(
                                                    Insumos!F:F,
                                                    MATCH(
                                                        A41&amp;B41,
                                                        Insumos!I:I,
                                                        0)
                                                ),
                                                0
                                            ),
                                            "Não encontrado"),
                                        IFERROR(
                                            INDEX(I:I,
                                                MATCH(
                                                    A41&amp;B41,AG:AG,
                                                    0)
                                            ),
                                            "Não encontrado")
                                    )</f>
        <v>34.340000000000003</v>
      </c>
      <c r="I41" s="21">
        <f t="shared" si="1"/>
        <v>0.34683400000000003</v>
      </c>
      <c r="J41" s="21">
        <f t="shared" si="2"/>
        <v>0</v>
      </c>
      <c r="K41" s="21">
        <f t="shared" si="2"/>
        <v>0</v>
      </c>
      <c r="L41" s="21">
        <f>IF(
                        C41="INSUMO",
                                        IFERROR(
                                            IF(
                                                INDEX(
                                                    Insumos!C:C,
                                                    MATCH(
                                                        A41&amp;B41,
                                                        Insumos!I:I,
                                                        0)
                                                )="Mao_obra",
                                                INDEX(
                                                    Insumos!F:F,
                                                    MATCH(
                                                        A41&amp;B41,
                                                        Insumos!I:I,
                                                        0)
                                                ),
                                                0
                                            ),
                                            "Não encontrado"),
                                        IFERROR(
                                            INDEX(M:M,
                                                MATCH(
                                                    A41&amp;B41,AG:AG,
                                                    0)
                                            ),
                                            "Não encontrado")
                                    )</f>
        <v>0</v>
      </c>
      <c r="M41" s="21">
        <f t="shared" si="3"/>
        <v>0</v>
      </c>
      <c r="N41" s="21">
        <f>IF(
                        C41="INSUMO",
                                        IFERROR(
                                            IF(
                                                INDEX(
                                                    Insumos!C:C,
                                                    MATCH(
                                                        A41&amp;B41,
                                                        Insumos!I:I,
                                                        0)
                                                )="Equipamento",
                                                INDEX(
                                                    Insumos!F:F,
                                                    MATCH(
                                                        A41&amp;B41,
                                                        Insumos!I:I,
                                                        0)
                                                ),
                                                0
                                            ),
                                            "Não encontrado"),
                                        IFERROR(
                                            INDEX(O:O,
                                                MATCH(
                                                    A41&amp;B41,AG:AG,
                                                    0)
                                            ),
                                            "Não encontrado")
                                    )</f>
        <v>0</v>
      </c>
      <c r="O41" s="21">
        <f t="shared" si="4"/>
        <v>0</v>
      </c>
      <c r="P41" s="21">
        <f>IF(
                        C41="INSUMO",
                                        IFERROR(
                                            IF(
                                                INDEX(
                                                    Insumos!C:C,
                                                    MATCH(
                                                        A41&amp;B41,
                                                        Insumos!I:I,
                                                        0)
                                                )="Transporte",
                                                INDEX(
                                                    Insumos!F:F,
                                                    MATCH(
                                                        A41&amp;B41,
                                                        Insumos!I:I,
                                                        0)
                                                ),
                                                0
                                            ),
                                            "Não encontrado"),
                                        IFERROR(
                                            INDEX(Q:Q,
                                                MATCH(
                                                    A41&amp;B41,AG:AG,
                                                    0)
                                            ),
                                            "Não encontrado")
                                    )</f>
        <v>0</v>
      </c>
      <c r="Q41" s="21">
        <f t="shared" si="5"/>
        <v>0</v>
      </c>
      <c r="R41" s="21">
        <f>IF(
                        C41="INSUMO",
                                        IFERROR(
                                            IF(
                                                INDEX(
                                                    Insumos!C:C,
                                                    MATCH(
                                                        A41&amp;B41,
                                                        Insumos!I:I,
                                                        0)
                                                )="Terceirizados",
                                                INDEX(
                                                    Insumos!F:F,
                                                    MATCH(
                                                        A41&amp;B41,
                                                        Insumos!I:I,
                                                        0)
                                                ),
                                                0
                                            ),
                                            "Não encontrado"),
                                        IFERROR(
                                            INDEX(S:S,
                                                MATCH(
                                                    A41&amp;B41,AG:AG,
                                                    0)
                                            ),
                                            "Não encontrado")
                                    )</f>
        <v>0</v>
      </c>
      <c r="S41" s="21">
        <f t="shared" si="6"/>
        <v>0</v>
      </c>
      <c r="T41" s="21">
        <f>IF(
                        C41="INSUMO",
                                        IFERROR(
                                            IF(
                                                INDEX(
                                                    Insumos!C:C,
                                                    MATCH(
                                                        A41&amp;B41,
                                                        Insumos!I:I,
                                                        0)
                                                )="Comissionamento",
                                                INDEX(
                                                    Insumos!F:F,
                                                    MATCH(
                                                        A41&amp;B41,
                                                        Insumos!I:I,
                                                        0)
                                                ),
                                                0
                                            ),
                                            "Não encontrado"),
                                        IFERROR(
                                            INDEX(U:U,
                                                MATCH(
                                                    A41&amp;B41,AG:AG,
                                                    0)
                                            ),
                                            "Não encontrado")
                                    )</f>
        <v>0</v>
      </c>
      <c r="U41" s="21">
        <f t="shared" si="7"/>
        <v>0</v>
      </c>
      <c r="V41" s="21">
        <f>IF(
                        C41="INSUMO",
                                        IFERROR(
                                            IF(
                                                INDEX(
                                                    Insumos!C:C,
                                                    MATCH(
                                                        A41&amp;B41,
                                                        Insumos!I:I,
                                                        0)
                                                )="Verba",
                                                INDEX(
                                                    Insumos!F:F,
                                                    MATCH(
                                                        A41&amp;B41,
                                                        Insumos!I:I,
                                                        0)
                                                ),
                                                0
                                            ),
                                            "Não encontrado"),
                                        IFERROR(
                                            INDEX(W:W,
                                                MATCH(
                                                    A41&amp;B41,AG:AG,
                                                    0)
                                            ),
                                            "Não encontrado")
                                    )</f>
        <v>0</v>
      </c>
      <c r="W41" s="21">
        <f t="shared" si="8"/>
        <v>0</v>
      </c>
      <c r="X41" s="21">
        <f>IF(
                        C41="INSUMO",
                                        IFERROR(
                                            IF(
                                                INDEX(
                                                    Insumos!C:C,
                                                    MATCH(
                                                        A41&amp;B41,
                                                        Insumos!I:I,
                                                        0)
                                                )="Outro",
                                                INDEX(
                                                    Insumos!F:F,
                                                    MATCH(
                                                        A41&amp;B41,
                                                        Insumos!I:I,
                                                        0)
                                                ),
                                                0
                                            ),
                                            "Não encontrado"),
                                        IFERROR(
                                            INDEX(Y:Y,
                                                MATCH(
                                                    A41&amp;B41,AG:AG,
                                                    0)
                                            ),
                                            "Não encontrado")
                                    )</f>
        <v>0</v>
      </c>
      <c r="Y41" s="21">
        <f t="shared" si="9"/>
        <v>0</v>
      </c>
      <c r="Z41" s="21">
        <f>IF(
                            C41="INSUMO",
                            IFERROR(
                                INDEX(
                                    Insumos!F:F,
                                    MATCH(
                                        A41&amp;B41,
                                        Insumos!I:I,
                                        0)
                                ),
                                "Não encontrado"),
                            IFERROR(
                                INDEX(AA:AA,
                                    MATCH(
                                        A41&amp;B41,AG:AG,
                                        0)
                                ),
                                "Não encontrado")
                        )</f>
        <v>34.340000000000003</v>
      </c>
      <c r="AA41" s="21">
        <f t="shared" si="10"/>
        <v>0.34683400000000003</v>
      </c>
      <c r="AB41" s="45"/>
      <c r="AC41" s="45"/>
      <c r="AD41" s="61" t="s">
        <v>89</v>
      </c>
      <c r="AE41" s="72"/>
      <c r="AF41" s="72"/>
    </row>
    <row r="42" spans="1:33" ht="25.5" x14ac:dyDescent="0.2">
      <c r="A42" s="54" t="s">
        <v>535</v>
      </c>
      <c r="B42" s="55" t="s">
        <v>98</v>
      </c>
      <c r="C42" s="69" t="s">
        <v>58</v>
      </c>
      <c r="D42" s="57" t="s">
        <v>488</v>
      </c>
      <c r="E42" s="57" t="s">
        <v>536</v>
      </c>
      <c r="F42" s="16" t="s">
        <v>537</v>
      </c>
      <c r="G42" s="16">
        <v>0.05</v>
      </c>
      <c r="H42" s="20">
        <f>IF(
                        C42="INSUMO",
                                        IFERROR(
                                            IF(
                                                INDEX(
                                                    Insumos!C:C,
                                                    MATCH(
                                                        A42&amp;B42,
                                                        Insumos!I:I,
                                                        0)
                                                )="Material",
                                                INDEX(
                                                    Insumos!F:F,
                                                    MATCH(
                                                        A42&amp;B42,
                                                        Insumos!I:I,
                                                        0)
                                                ),
                                                0
                                            ),
                                            "Não encontrado"),
                                        IFERROR(
                                            INDEX(I:I,
                                                MATCH(
                                                    A42&amp;B42,AG:AG,
                                                    0)
                                            ),
                                            "Não encontrado")
                                    )</f>
        <v>27.81</v>
      </c>
      <c r="I42" s="20">
        <f t="shared" si="1"/>
        <v>1.3905000000000001</v>
      </c>
      <c r="J42" s="20">
        <f t="shared" si="2"/>
        <v>0</v>
      </c>
      <c r="K42" s="20">
        <f t="shared" si="2"/>
        <v>0</v>
      </c>
      <c r="L42" s="20">
        <f>IF(
                        C42="INSUMO",
                                        IFERROR(
                                            IF(
                                                INDEX(
                                                    Insumos!C:C,
                                                    MATCH(
                                                        A42&amp;B42,
                                                        Insumos!I:I,
                                                        0)
                                                )="Mao_obra",
                                                INDEX(
                                                    Insumos!F:F,
                                                    MATCH(
                                                        A42&amp;B42,
                                                        Insumos!I:I,
                                                        0)
                                                ),
                                                0
                                            ),
                                            "Não encontrado"),
                                        IFERROR(
                                            INDEX(M:M,
                                                MATCH(
                                                    A42&amp;B42,AG:AG,
                                                    0)
                                            ),
                                            "Não encontrado")
                                    )</f>
        <v>0</v>
      </c>
      <c r="M42" s="20">
        <f t="shared" si="3"/>
        <v>0</v>
      </c>
      <c r="N42" s="20">
        <f>IF(
                        C42="INSUMO",
                                        IFERROR(
                                            IF(
                                                INDEX(
                                                    Insumos!C:C,
                                                    MATCH(
                                                        A42&amp;B42,
                                                        Insumos!I:I,
                                                        0)
                                                )="Equipamento",
                                                INDEX(
                                                    Insumos!F:F,
                                                    MATCH(
                                                        A42&amp;B42,
                                                        Insumos!I:I,
                                                        0)
                                                ),
                                                0
                                            ),
                                            "Não encontrado"),
                                        IFERROR(
                                            INDEX(O:O,
                                                MATCH(
                                                    A42&amp;B42,AG:AG,
                                                    0)
                                            ),
                                            "Não encontrado")
                                    )</f>
        <v>0</v>
      </c>
      <c r="O42" s="20">
        <f t="shared" si="4"/>
        <v>0</v>
      </c>
      <c r="P42" s="20">
        <f>IF(
                        C42="INSUMO",
                                        IFERROR(
                                            IF(
                                                INDEX(
                                                    Insumos!C:C,
                                                    MATCH(
                                                        A42&amp;B42,
                                                        Insumos!I:I,
                                                        0)
                                                )="Transporte",
                                                INDEX(
                                                    Insumos!F:F,
                                                    MATCH(
                                                        A42&amp;B42,
                                                        Insumos!I:I,
                                                        0)
                                                ),
                                                0
                                            ),
                                            "Não encontrado"),
                                        IFERROR(
                                            INDEX(Q:Q,
                                                MATCH(
                                                    A42&amp;B42,AG:AG,
                                                    0)
                                            ),
                                            "Não encontrado")
                                    )</f>
        <v>0</v>
      </c>
      <c r="Q42" s="20">
        <f t="shared" si="5"/>
        <v>0</v>
      </c>
      <c r="R42" s="20">
        <f>IF(
                        C42="INSUMO",
                                        IFERROR(
                                            IF(
                                                INDEX(
                                                    Insumos!C:C,
                                                    MATCH(
                                                        A42&amp;B42,
                                                        Insumos!I:I,
                                                        0)
                                                )="Terceirizados",
                                                INDEX(
                                                    Insumos!F:F,
                                                    MATCH(
                                                        A42&amp;B42,
                                                        Insumos!I:I,
                                                        0)
                                                ),
                                                0
                                            ),
                                            "Não encontrado"),
                                        IFERROR(
                                            INDEX(S:S,
                                                MATCH(
                                                    A42&amp;B42,AG:AG,
                                                    0)
                                            ),
                                            "Não encontrado")
                                    )</f>
        <v>0</v>
      </c>
      <c r="S42" s="20">
        <f t="shared" si="6"/>
        <v>0</v>
      </c>
      <c r="T42" s="20">
        <f>IF(
                        C42="INSUMO",
                                        IFERROR(
                                            IF(
                                                INDEX(
                                                    Insumos!C:C,
                                                    MATCH(
                                                        A42&amp;B42,
                                                        Insumos!I:I,
                                                        0)
                                                )="Comissionamento",
                                                INDEX(
                                                    Insumos!F:F,
                                                    MATCH(
                                                        A42&amp;B42,
                                                        Insumos!I:I,
                                                        0)
                                                ),
                                                0
                                            ),
                                            "Não encontrado"),
                                        IFERROR(
                                            INDEX(U:U,
                                                MATCH(
                                                    A42&amp;B42,AG:AG,
                                                    0)
                                            ),
                                            "Não encontrado")
                                    )</f>
        <v>0</v>
      </c>
      <c r="U42" s="20">
        <f t="shared" si="7"/>
        <v>0</v>
      </c>
      <c r="V42" s="20">
        <f>IF(
                        C42="INSUMO",
                                        IFERROR(
                                            IF(
                                                INDEX(
                                                    Insumos!C:C,
                                                    MATCH(
                                                        A42&amp;B42,
                                                        Insumos!I:I,
                                                        0)
                                                )="Verba",
                                                INDEX(
                                                    Insumos!F:F,
                                                    MATCH(
                                                        A42&amp;B42,
                                                        Insumos!I:I,
                                                        0)
                                                ),
                                                0
                                            ),
                                            "Não encontrado"),
                                        IFERROR(
                                            INDEX(W:W,
                                                MATCH(
                                                    A42&amp;B42,AG:AG,
                                                    0)
                                            ),
                                            "Não encontrado")
                                    )</f>
        <v>0</v>
      </c>
      <c r="W42" s="20">
        <f t="shared" si="8"/>
        <v>0</v>
      </c>
      <c r="X42" s="20">
        <f>IF(
                        C42="INSUMO",
                                        IFERROR(
                                            IF(
                                                INDEX(
                                                    Insumos!C:C,
                                                    MATCH(
                                                        A42&amp;B42,
                                                        Insumos!I:I,
                                                        0)
                                                )="Outro",
                                                INDEX(
                                                    Insumos!F:F,
                                                    MATCH(
                                                        A42&amp;B42,
                                                        Insumos!I:I,
                                                        0)
                                                ),
                                                0
                                            ),
                                            "Não encontrado"),
                                        IFERROR(
                                            INDEX(Y:Y,
                                                MATCH(
                                                    A42&amp;B42,AG:AG,
                                                    0)
                                            ),
                                            "Não encontrado")
                                    )</f>
        <v>0</v>
      </c>
      <c r="Y42" s="20">
        <f t="shared" si="9"/>
        <v>0</v>
      </c>
      <c r="Z42" s="20">
        <f>IF(
                            C42="INSUMO",
                            IFERROR(
                                INDEX(
                                    Insumos!F:F,
                                    MATCH(
                                        A42&amp;B42,
                                        Insumos!I:I,
                                        0)
                                ),
                                "Não encontrado"),
                            IFERROR(
                                INDEX(AA:AA,
                                    MATCH(
                                        A42&amp;B42,AG:AG,
                                        0)
                                ),
                                "Não encontrado")
                        )</f>
        <v>27.81</v>
      </c>
      <c r="AA42" s="20">
        <f t="shared" si="10"/>
        <v>1.3905000000000001</v>
      </c>
      <c r="AB42" s="44"/>
      <c r="AC42" s="44"/>
      <c r="AD42" s="57" t="s">
        <v>89</v>
      </c>
      <c r="AE42" s="70"/>
      <c r="AF42" s="70"/>
    </row>
    <row r="43" spans="1:33" ht="25.5" x14ac:dyDescent="0.2">
      <c r="A43" s="63" t="s">
        <v>92</v>
      </c>
      <c r="B43" s="64" t="s">
        <v>45</v>
      </c>
      <c r="C43" s="65" t="s">
        <v>89</v>
      </c>
      <c r="D43" s="66" t="s">
        <v>488</v>
      </c>
      <c r="E43" s="66" t="s">
        <v>93</v>
      </c>
      <c r="F43" s="67" t="s">
        <v>70</v>
      </c>
      <c r="G43" s="22"/>
      <c r="H43" s="23"/>
      <c r="I43" s="23">
        <f>SUM(I44:I45)</f>
        <v>1.4391050000000001</v>
      </c>
      <c r="J43" s="23"/>
      <c r="K43" s="23">
        <f>SUM(K44:K45)</f>
        <v>7.0704427788000013</v>
      </c>
      <c r="L43" s="23"/>
      <c r="M43" s="23">
        <f>SUM(M44:M45)</f>
        <v>7.0704427788000013</v>
      </c>
      <c r="N43" s="23"/>
      <c r="O43" s="23">
        <f>SUM(O44:O45)</f>
        <v>0</v>
      </c>
      <c r="P43" s="23"/>
      <c r="Q43" s="23">
        <f>SUM(Q44:Q45)</f>
        <v>0</v>
      </c>
      <c r="R43" s="23"/>
      <c r="S43" s="23">
        <f>SUM(S44:S45)</f>
        <v>0</v>
      </c>
      <c r="T43" s="23"/>
      <c r="U43" s="23">
        <f>SUM(U44:U45)</f>
        <v>0</v>
      </c>
      <c r="V43" s="23"/>
      <c r="W43" s="23">
        <f>SUM(W44:W45)</f>
        <v>0</v>
      </c>
      <c r="X43" s="23"/>
      <c r="Y43" s="23">
        <f>SUM(Y44:Y45)</f>
        <v>0</v>
      </c>
      <c r="Z43" s="23"/>
      <c r="AA43" s="23">
        <f>SUM(AA44:AA45)</f>
        <v>8.5095477788000018</v>
      </c>
      <c r="AB43" s="43" t="s">
        <v>89</v>
      </c>
      <c r="AC43" s="43"/>
      <c r="AD43" s="66" t="s">
        <v>89</v>
      </c>
      <c r="AE43" s="68" t="s">
        <v>89</v>
      </c>
      <c r="AF43" s="68" t="s">
        <v>491</v>
      </c>
      <c r="AG43" t="str">
        <f>A43&amp;B43&amp;C43</f>
        <v>0003PRÓPRIA</v>
      </c>
    </row>
    <row r="44" spans="1:33" ht="25.5" x14ac:dyDescent="0.2">
      <c r="A44" s="59" t="s">
        <v>522</v>
      </c>
      <c r="B44" s="60" t="s">
        <v>98</v>
      </c>
      <c r="C44" s="71" t="s">
        <v>46</v>
      </c>
      <c r="D44" s="61" t="s">
        <v>488</v>
      </c>
      <c r="E44" s="61" t="s">
        <v>523</v>
      </c>
      <c r="F44" s="17" t="s">
        <v>511</v>
      </c>
      <c r="G44" s="17">
        <v>9.7799999999999998E-2</v>
      </c>
      <c r="H44" s="21">
        <f>IF(
                        C44="INSUMO",
                                        IFERROR(
                                            IF(
                                                INDEX(
                                                    Insumos!C:C,
                                                    MATCH(
                                                        A44&amp;B44,
                                                        Insumos!I:I,
                                                        0)
                                                )="Material",
                                                INDEX(
                                                    Insumos!F:F,
                                                    MATCH(
                                                        A44&amp;B44,
                                                        Insumos!I:I,
                                                        0)
                                                ),
                                                0
                                            ),
                                            "Não encontrado"),
                                        IFERROR(
                                            INDEX(I:I,
                                                MATCH(
                                                    A44&amp;B44,AG:AG,
                                                    0)
                                            ),
                                            "Não encontrado")
                                    )</f>
        <v>3.03</v>
      </c>
      <c r="I44" s="21">
        <f>H44*G44/1</f>
        <v>0.29633399999999999</v>
      </c>
      <c r="J44" s="21">
        <f>T44 + N44 + L44 + X44 + R44 + P44 + V44</f>
        <v>21.242339999999999</v>
      </c>
      <c r="K44" s="21">
        <f>U44 + O44 + M44 + Y44 + S44 + Q44 + W44</f>
        <v>2.077500852</v>
      </c>
      <c r="L44" s="21">
        <f>IF(
                        C44="INSUMO",
                                        IFERROR(
                                            IF(
                                                INDEX(
                                                    Insumos!C:C,
                                                    MATCH(
                                                        A44&amp;B44,
                                                        Insumos!I:I,
                                                        0)
                                                )="Mao_obra",
                                                INDEX(
                                                    Insumos!F:F,
                                                    MATCH(
                                                        A44&amp;B44,
                                                        Insumos!I:I,
                                                        0)
                                                ),
                                                0
                                            ),
                                            "Não encontrado"),
                                        IFERROR(
                                            INDEX(M:M,
                                                MATCH(
                                                    A44&amp;B44,AG:AG,
                                                    0)
                                            ),
                                            "Não encontrado")
                                    )</f>
        <v>21.242339999999999</v>
      </c>
      <c r="M44" s="21">
        <f>L44*G44/1</f>
        <v>2.077500852</v>
      </c>
      <c r="N44" s="21">
        <f>IF(
                        C44="INSUMO",
                                        IFERROR(
                                            IF(
                                                INDEX(
                                                    Insumos!C:C,
                                                    MATCH(
                                                        A44&amp;B44,
                                                        Insumos!I:I,
                                                        0)
                                                )="Equipamento",
                                                INDEX(
                                                    Insumos!F:F,
                                                    MATCH(
                                                        A44&amp;B44,
                                                        Insumos!I:I,
                                                        0)
                                                ),
                                                0
                                            ),
                                            "Não encontrado"),
                                        IFERROR(
                                            INDEX(O:O,
                                                MATCH(
                                                    A44&amp;B44,AG:AG,
                                                    0)
                                            ),
                                            "Não encontrado")
                                    )</f>
        <v>0</v>
      </c>
      <c r="O44" s="21">
        <f>N44*G44/1</f>
        <v>0</v>
      </c>
      <c r="P44" s="21">
        <f>IF(
                        C44="INSUMO",
                                        IFERROR(
                                            IF(
                                                INDEX(
                                                    Insumos!C:C,
                                                    MATCH(
                                                        A44&amp;B44,
                                                        Insumos!I:I,
                                                        0)
                                                )="Transporte",
                                                INDEX(
                                                    Insumos!F:F,
                                                    MATCH(
                                                        A44&amp;B44,
                                                        Insumos!I:I,
                                                        0)
                                                ),
                                                0
                                            ),
                                            "Não encontrado"),
                                        IFERROR(
                                            INDEX(Q:Q,
                                                MATCH(
                                                    A44&amp;B44,AG:AG,
                                                    0)
                                            ),
                                            "Não encontrado")
                                    )</f>
        <v>0</v>
      </c>
      <c r="Q44" s="21">
        <f>P44*G44/1</f>
        <v>0</v>
      </c>
      <c r="R44" s="21">
        <f>IF(
                        C44="INSUMO",
                                        IFERROR(
                                            IF(
                                                INDEX(
                                                    Insumos!C:C,
                                                    MATCH(
                                                        A44&amp;B44,
                                                        Insumos!I:I,
                                                        0)
                                                )="Terceirizados",
                                                INDEX(
                                                    Insumos!F:F,
                                                    MATCH(
                                                        A44&amp;B44,
                                                        Insumos!I:I,
                                                        0)
                                                ),
                                                0
                                            ),
                                            "Não encontrado"),
                                        IFERROR(
                                            INDEX(S:S,
                                                MATCH(
                                                    A44&amp;B44,AG:AG,
                                                    0)
                                            ),
                                            "Não encontrado")
                                    )</f>
        <v>0</v>
      </c>
      <c r="S44" s="21">
        <f>R44*G44/1</f>
        <v>0</v>
      </c>
      <c r="T44" s="21">
        <f>IF(
                        C44="INSUMO",
                                        IFERROR(
                                            IF(
                                                INDEX(
                                                    Insumos!C:C,
                                                    MATCH(
                                                        A44&amp;B44,
                                                        Insumos!I:I,
                                                        0)
                                                )="Comissionamento",
                                                INDEX(
                                                    Insumos!F:F,
                                                    MATCH(
                                                        A44&amp;B44,
                                                        Insumos!I:I,
                                                        0)
                                                ),
                                                0
                                            ),
                                            "Não encontrado"),
                                        IFERROR(
                                            INDEX(U:U,
                                                MATCH(
                                                    A44&amp;B44,AG:AG,
                                                    0)
                                            ),
                                            "Não encontrado")
                                    )</f>
        <v>0</v>
      </c>
      <c r="U44" s="21">
        <f>T44*G44/1</f>
        <v>0</v>
      </c>
      <c r="V44" s="21">
        <f>IF(
                        C44="INSUMO",
                                        IFERROR(
                                            IF(
                                                INDEX(
                                                    Insumos!C:C,
                                                    MATCH(
                                                        A44&amp;B44,
                                                        Insumos!I:I,
                                                        0)
                                                )="Verba",
                                                INDEX(
                                                    Insumos!F:F,
                                                    MATCH(
                                                        A44&amp;B44,
                                                        Insumos!I:I,
                                                        0)
                                                ),
                                                0
                                            ),
                                            "Não encontrado"),
                                        IFERROR(
                                            INDEX(W:W,
                                                MATCH(
                                                    A44&amp;B44,AG:AG,
                                                    0)
                                            ),
                                            "Não encontrado")
                                    )</f>
        <v>0</v>
      </c>
      <c r="W44" s="21">
        <f>V44*G44/1</f>
        <v>0</v>
      </c>
      <c r="X44" s="21">
        <f>IF(
                        C44="INSUMO",
                                        IFERROR(
                                            IF(
                                                INDEX(
                                                    Insumos!C:C,
                                                    MATCH(
                                                        A44&amp;B44,
                                                        Insumos!I:I,
                                                        0)
                                                )="Outro",
                                                INDEX(
                                                    Insumos!F:F,
                                                    MATCH(
                                                        A44&amp;B44,
                                                        Insumos!I:I,
                                                        0)
                                                ),
                                                0
                                            ),
                                            "Não encontrado"),
                                        IFERROR(
                                            INDEX(Y:Y,
                                                MATCH(
                                                    A44&amp;B44,AG:AG,
                                                    0)
                                            ),
                                            "Não encontrado")
                                    )</f>
        <v>0</v>
      </c>
      <c r="Y44" s="21">
        <f>X44*G44/1</f>
        <v>0</v>
      </c>
      <c r="Z44" s="21">
        <f>IF(
                            C44="INSUMO",
                            IFERROR(
                                INDEX(
                                    Insumos!F:F,
                                    MATCH(
                                        A44&amp;B44,
                                        Insumos!I:I,
                                        0)
                                ),
                                "Não encontrado"),
                            IFERROR(
                                INDEX(AA:AA,
                                    MATCH(
                                        A44&amp;B44,AG:AG,
                                        0)
                                ),
                                "Não encontrado")
                        )</f>
        <v>24.27234</v>
      </c>
      <c r="AA44" s="21">
        <f>G44*Z44</f>
        <v>2.3738348519999999</v>
      </c>
      <c r="AB44" s="45"/>
      <c r="AC44" s="45"/>
      <c r="AD44" s="61" t="s">
        <v>89</v>
      </c>
      <c r="AE44" s="72"/>
      <c r="AF44" s="72"/>
    </row>
    <row r="45" spans="1:33" ht="25.5" x14ac:dyDescent="0.2">
      <c r="A45" s="54" t="s">
        <v>514</v>
      </c>
      <c r="B45" s="55" t="s">
        <v>98</v>
      </c>
      <c r="C45" s="69" t="s">
        <v>46</v>
      </c>
      <c r="D45" s="57" t="s">
        <v>488</v>
      </c>
      <c r="E45" s="57" t="s">
        <v>515</v>
      </c>
      <c r="F45" s="16" t="s">
        <v>511</v>
      </c>
      <c r="G45" s="16">
        <v>0.2767</v>
      </c>
      <c r="H45" s="20">
        <f>IF(
                        C45="INSUMO",
                                        IFERROR(
                                            IF(
                                                INDEX(
                                                    Insumos!C:C,
                                                    MATCH(
                                                        A45&amp;B45,
                                                        Insumos!I:I,
                                                        0)
                                                )="Material",
                                                INDEX(
                                                    Insumos!F:F,
                                                    MATCH(
                                                        A45&amp;B45,
                                                        Insumos!I:I,
                                                        0)
                                                ),
                                                0
                                            ),
                                            "Não encontrado"),
                                        IFERROR(
                                            INDEX(I:I,
                                                MATCH(
                                                    A45&amp;B45,AG:AG,
                                                    0)
                                            ),
                                            "Não encontrado")
                                    )</f>
        <v>4.13</v>
      </c>
      <c r="I45" s="20">
        <f>H45*G45/1</f>
        <v>1.142771</v>
      </c>
      <c r="J45" s="20">
        <f>T45 + N45 + L45 + X45 + R45 + P45 + V45</f>
        <v>18.044604000000003</v>
      </c>
      <c r="K45" s="20">
        <f>U45 + O45 + M45 + Y45 + S45 + Q45 + W45</f>
        <v>4.9929419268000013</v>
      </c>
      <c r="L45" s="20">
        <f>IF(
                        C45="INSUMO",
                                        IFERROR(
                                            IF(
                                                INDEX(
                                                    Insumos!C:C,
                                                    MATCH(
                                                        A45&amp;B45,
                                                        Insumos!I:I,
                                                        0)
                                                )="Mao_obra",
                                                INDEX(
                                                    Insumos!F:F,
                                                    MATCH(
                                                        A45&amp;B45,
                                                        Insumos!I:I,
                                                        0)
                                                ),
                                                0
                                            ),
                                            "Não encontrado"),
                                        IFERROR(
                                            INDEX(M:M,
                                                MATCH(
                                                    A45&amp;B45,AG:AG,
                                                    0)
                                            ),
                                            "Não encontrado")
                                    )</f>
        <v>18.044604000000003</v>
      </c>
      <c r="M45" s="20">
        <f>L45*G45/1</f>
        <v>4.9929419268000013</v>
      </c>
      <c r="N45" s="20">
        <f>IF(
                        C45="INSUMO",
                                        IFERROR(
                                            IF(
                                                INDEX(
                                                    Insumos!C:C,
                                                    MATCH(
                                                        A45&amp;B45,
                                                        Insumos!I:I,
                                                        0)
                                                )="Equipamento",
                                                INDEX(
                                                    Insumos!F:F,
                                                    MATCH(
                                                        A45&amp;B45,
                                                        Insumos!I:I,
                                                        0)
                                                ),
                                                0
                                            ),
                                            "Não encontrado"),
                                        IFERROR(
                                            INDEX(O:O,
                                                MATCH(
                                                    A45&amp;B45,AG:AG,
                                                    0)
                                            ),
                                            "Não encontrado")
                                    )</f>
        <v>0</v>
      </c>
      <c r="O45" s="20">
        <f>N45*G45/1</f>
        <v>0</v>
      </c>
      <c r="P45" s="20">
        <f>IF(
                        C45="INSUMO",
                                        IFERROR(
                                            IF(
                                                INDEX(
                                                    Insumos!C:C,
                                                    MATCH(
                                                        A45&amp;B45,
                                                        Insumos!I:I,
                                                        0)
                                                )="Transporte",
                                                INDEX(
                                                    Insumos!F:F,
                                                    MATCH(
                                                        A45&amp;B45,
                                                        Insumos!I:I,
                                                        0)
                                                ),
                                                0
                                            ),
                                            "Não encontrado"),
                                        IFERROR(
                                            INDEX(Q:Q,
                                                MATCH(
                                                    A45&amp;B45,AG:AG,
                                                    0)
                                            ),
                                            "Não encontrado")
                                    )</f>
        <v>0</v>
      </c>
      <c r="Q45" s="20">
        <f>P45*G45/1</f>
        <v>0</v>
      </c>
      <c r="R45" s="20">
        <f>IF(
                        C45="INSUMO",
                                        IFERROR(
                                            IF(
                                                INDEX(
                                                    Insumos!C:C,
                                                    MATCH(
                                                        A45&amp;B45,
                                                        Insumos!I:I,
                                                        0)
                                                )="Terceirizados",
                                                INDEX(
                                                    Insumos!F:F,
                                                    MATCH(
                                                        A45&amp;B45,
                                                        Insumos!I:I,
                                                        0)
                                                ),
                                                0
                                            ),
                                            "Não encontrado"),
                                        IFERROR(
                                            INDEX(S:S,
                                                MATCH(
                                                    A45&amp;B45,AG:AG,
                                                    0)
                                            ),
                                            "Não encontrado")
                                    )</f>
        <v>0</v>
      </c>
      <c r="S45" s="20">
        <f>R45*G45/1</f>
        <v>0</v>
      </c>
      <c r="T45" s="20">
        <f>IF(
                        C45="INSUMO",
                                        IFERROR(
                                            IF(
                                                INDEX(
                                                    Insumos!C:C,
                                                    MATCH(
                                                        A45&amp;B45,
                                                        Insumos!I:I,
                                                        0)
                                                )="Comissionamento",
                                                INDEX(
                                                    Insumos!F:F,
                                                    MATCH(
                                                        A45&amp;B45,
                                                        Insumos!I:I,
                                                        0)
                                                ),
                                                0
                                            ),
                                            "Não encontrado"),
                                        IFERROR(
                                            INDEX(U:U,
                                                MATCH(
                                                    A45&amp;B45,AG:AG,
                                                    0)
                                            ),
                                            "Não encontrado")
                                    )</f>
        <v>0</v>
      </c>
      <c r="U45" s="20">
        <f>T45*G45/1</f>
        <v>0</v>
      </c>
      <c r="V45" s="20">
        <f>IF(
                        C45="INSUMO",
                                        IFERROR(
                                            IF(
                                                INDEX(
                                                    Insumos!C:C,
                                                    MATCH(
                                                        A45&amp;B45,
                                                        Insumos!I:I,
                                                        0)
                                                )="Verba",
                                                INDEX(
                                                    Insumos!F:F,
                                                    MATCH(
                                                        A45&amp;B45,
                                                        Insumos!I:I,
                                                        0)
                                                ),
                                                0
                                            ),
                                            "Não encontrado"),
                                        IFERROR(
                                            INDEX(W:W,
                                                MATCH(
                                                    A45&amp;B45,AG:AG,
                                                    0)
                                            ),
                                            "Não encontrado")
                                    )</f>
        <v>0</v>
      </c>
      <c r="W45" s="20">
        <f>V45*G45/1</f>
        <v>0</v>
      </c>
      <c r="X45" s="20">
        <f>IF(
                        C45="INSUMO",
                                        IFERROR(
                                            IF(
                                                INDEX(
                                                    Insumos!C:C,
                                                    MATCH(
                                                        A45&amp;B45,
                                                        Insumos!I:I,
                                                        0)
                                                )="Outro",
                                                INDEX(
                                                    Insumos!F:F,
                                                    MATCH(
                                                        A45&amp;B45,
                                                        Insumos!I:I,
                                                        0)
                                                ),
                                                0
                                            ),
                                            "Não encontrado"),
                                        IFERROR(
                                            INDEX(Y:Y,
                                                MATCH(
                                                    A45&amp;B45,AG:AG,
                                                    0)
                                            ),
                                            "Não encontrado")
                                    )</f>
        <v>0</v>
      </c>
      <c r="Y45" s="20">
        <f>X45*G45/1</f>
        <v>0</v>
      </c>
      <c r="Z45" s="20">
        <f>IF(
                            C45="INSUMO",
                            IFERROR(
                                INDEX(
                                    Insumos!F:F,
                                    MATCH(
                                        A45&amp;B45,
                                        Insumos!I:I,
                                        0)
                                ),
                                "Não encontrado"),
                            IFERROR(
                                INDEX(AA:AA,
                                    MATCH(
                                        A45&amp;B45,AG:AG,
                                        0)
                                ),
                                "Não encontrado")
                        )</f>
        <v>22.174604000000002</v>
      </c>
      <c r="AA45" s="20">
        <f>G45*Z45</f>
        <v>6.135712926800001</v>
      </c>
      <c r="AB45" s="44"/>
      <c r="AC45" s="44"/>
      <c r="AD45" s="57" t="s">
        <v>89</v>
      </c>
      <c r="AE45" s="70"/>
      <c r="AF45" s="70"/>
    </row>
    <row r="46" spans="1:33" ht="25.5" x14ac:dyDescent="0.2">
      <c r="A46" s="63" t="s">
        <v>95</v>
      </c>
      <c r="B46" s="64" t="s">
        <v>45</v>
      </c>
      <c r="C46" s="65" t="s">
        <v>89</v>
      </c>
      <c r="D46" s="66" t="s">
        <v>488</v>
      </c>
      <c r="E46" s="66" t="s">
        <v>96</v>
      </c>
      <c r="F46" s="67" t="s">
        <v>70</v>
      </c>
      <c r="G46" s="22"/>
      <c r="H46" s="23"/>
      <c r="I46" s="23">
        <f>SUM(I47:I47)</f>
        <v>169.7</v>
      </c>
      <c r="J46" s="23"/>
      <c r="K46" s="23">
        <f>SUM(K47:K47)</f>
        <v>0</v>
      </c>
      <c r="L46" s="23"/>
      <c r="M46" s="23">
        <f>SUM(M47:M47)</f>
        <v>0</v>
      </c>
      <c r="N46" s="23"/>
      <c r="O46" s="23">
        <f>SUM(O47:O47)</f>
        <v>0</v>
      </c>
      <c r="P46" s="23"/>
      <c r="Q46" s="23">
        <f>SUM(Q47:Q47)</f>
        <v>0</v>
      </c>
      <c r="R46" s="23"/>
      <c r="S46" s="23">
        <f>SUM(S47:S47)</f>
        <v>0</v>
      </c>
      <c r="T46" s="23"/>
      <c r="U46" s="23">
        <f>SUM(U47:U47)</f>
        <v>0</v>
      </c>
      <c r="V46" s="23"/>
      <c r="W46" s="23">
        <f>SUM(W47:W47)</f>
        <v>0</v>
      </c>
      <c r="X46" s="23"/>
      <c r="Y46" s="23">
        <f>SUM(Y47:Y47)</f>
        <v>0</v>
      </c>
      <c r="Z46" s="23"/>
      <c r="AA46" s="23">
        <f>SUM(AA47:AA47)</f>
        <v>169.7</v>
      </c>
      <c r="AB46" s="43" t="s">
        <v>89</v>
      </c>
      <c r="AC46" s="43"/>
      <c r="AD46" s="66" t="s">
        <v>89</v>
      </c>
      <c r="AE46" s="68" t="s">
        <v>89</v>
      </c>
      <c r="AF46" s="68" t="s">
        <v>491</v>
      </c>
      <c r="AG46" t="str">
        <f>A46&amp;B46&amp;C46</f>
        <v>0245PRÓPRIA</v>
      </c>
    </row>
    <row r="47" spans="1:33" ht="25.5" x14ac:dyDescent="0.2">
      <c r="A47" s="59" t="s">
        <v>538</v>
      </c>
      <c r="B47" s="60" t="s">
        <v>45</v>
      </c>
      <c r="C47" s="71" t="s">
        <v>58</v>
      </c>
      <c r="D47" s="61" t="s">
        <v>488</v>
      </c>
      <c r="E47" s="61" t="s">
        <v>539</v>
      </c>
      <c r="F47" s="17" t="s">
        <v>540</v>
      </c>
      <c r="G47" s="17">
        <v>1</v>
      </c>
      <c r="H47" s="21">
        <f>IF(
                        C47="INSUMO",
                                        IFERROR(
                                            IF(
                                                INDEX(
                                                    Insumos!C:C,
                                                    MATCH(
                                                        A47&amp;B47,
                                                        Insumos!I:I,
                                                        0)
                                                )="Material",
                                                INDEX(
                                                    Insumos!F:F,
                                                    MATCH(
                                                        A47&amp;B47,
                                                        Insumos!I:I,
                                                        0)
                                                ),
                                                0
                                            ),
                                            "Não encontrado"),
                                        IFERROR(
                                            INDEX(I:I,
                                                MATCH(
                                                    A47&amp;B47,AG:AG,
                                                    0)
                                            ),
                                            "Não encontrado")
                                    )</f>
        <v>169.7</v>
      </c>
      <c r="I47" s="21">
        <f>H47*G47/1</f>
        <v>169.7</v>
      </c>
      <c r="J47" s="21">
        <f>T47 + N47 + L47 + X47 + R47 + P47 + V47</f>
        <v>0</v>
      </c>
      <c r="K47" s="21">
        <f>U47 + O47 + M47 + Y47 + S47 + Q47 + W47</f>
        <v>0</v>
      </c>
      <c r="L47" s="21">
        <f>IF(
                        C47="INSUMO",
                                        IFERROR(
                                            IF(
                                                INDEX(
                                                    Insumos!C:C,
                                                    MATCH(
                                                        A47&amp;B47,
                                                        Insumos!I:I,
                                                        0)
                                                )="Mao_obra",
                                                INDEX(
                                                    Insumos!F:F,
                                                    MATCH(
                                                        A47&amp;B47,
                                                        Insumos!I:I,
                                                        0)
                                                ),
                                                0
                                            ),
                                            "Não encontrado"),
                                        IFERROR(
                                            INDEX(M:M,
                                                MATCH(
                                                    A47&amp;B47,AG:AG,
                                                    0)
                                            ),
                                            "Não encontrado")
                                    )</f>
        <v>0</v>
      </c>
      <c r="M47" s="21">
        <f>L47*G47/1</f>
        <v>0</v>
      </c>
      <c r="N47" s="21">
        <f>IF(
                        C47="INSUMO",
                                        IFERROR(
                                            IF(
                                                INDEX(
                                                    Insumos!C:C,
                                                    MATCH(
                                                        A47&amp;B47,
                                                        Insumos!I:I,
                                                        0)
                                                )="Equipamento",
                                                INDEX(
                                                    Insumos!F:F,
                                                    MATCH(
                                                        A47&amp;B47,
                                                        Insumos!I:I,
                                                        0)
                                                ),
                                                0
                                            ),
                                            "Não encontrado"),
                                        IFERROR(
                                            INDEX(O:O,
                                                MATCH(
                                                    A47&amp;B47,AG:AG,
                                                    0)
                                            ),
                                            "Não encontrado")
                                    )</f>
        <v>0</v>
      </c>
      <c r="O47" s="21">
        <f>N47*G47/1</f>
        <v>0</v>
      </c>
      <c r="P47" s="21">
        <f>IF(
                        C47="INSUMO",
                                        IFERROR(
                                            IF(
                                                INDEX(
                                                    Insumos!C:C,
                                                    MATCH(
                                                        A47&amp;B47,
                                                        Insumos!I:I,
                                                        0)
                                                )="Transporte",
                                                INDEX(
                                                    Insumos!F:F,
                                                    MATCH(
                                                        A47&amp;B47,
                                                        Insumos!I:I,
                                                        0)
                                                ),
                                                0
                                            ),
                                            "Não encontrado"),
                                        IFERROR(
                                            INDEX(Q:Q,
                                                MATCH(
                                                    A47&amp;B47,AG:AG,
                                                    0)
                                            ),
                                            "Não encontrado")
                                    )</f>
        <v>0</v>
      </c>
      <c r="Q47" s="21">
        <f>P47*G47/1</f>
        <v>0</v>
      </c>
      <c r="R47" s="21">
        <f>IF(
                        C47="INSUMO",
                                        IFERROR(
                                            IF(
                                                INDEX(
                                                    Insumos!C:C,
                                                    MATCH(
                                                        A47&amp;B47,
                                                        Insumos!I:I,
                                                        0)
                                                )="Terceirizados",
                                                INDEX(
                                                    Insumos!F:F,
                                                    MATCH(
                                                        A47&amp;B47,
                                                        Insumos!I:I,
                                                        0)
                                                ),
                                                0
                                            ),
                                            "Não encontrado"),
                                        IFERROR(
                                            INDEX(S:S,
                                                MATCH(
                                                    A47&amp;B47,AG:AG,
                                                    0)
                                            ),
                                            "Não encontrado")
                                    )</f>
        <v>0</v>
      </c>
      <c r="S47" s="21">
        <f>R47*G47/1</f>
        <v>0</v>
      </c>
      <c r="T47" s="21">
        <f>IF(
                        C47="INSUMO",
                                        IFERROR(
                                            IF(
                                                INDEX(
                                                    Insumos!C:C,
                                                    MATCH(
                                                        A47&amp;B47,
                                                        Insumos!I:I,
                                                        0)
                                                )="Comissionamento",
                                                INDEX(
                                                    Insumos!F:F,
                                                    MATCH(
                                                        A47&amp;B47,
                                                        Insumos!I:I,
                                                        0)
                                                ),
                                                0
                                            ),
                                            "Não encontrado"),
                                        IFERROR(
                                            INDEX(U:U,
                                                MATCH(
                                                    A47&amp;B47,AG:AG,
                                                    0)
                                            ),
                                            "Não encontrado")
                                    )</f>
        <v>0</v>
      </c>
      <c r="U47" s="21">
        <f>T47*G47/1</f>
        <v>0</v>
      </c>
      <c r="V47" s="21">
        <f>IF(
                        C47="INSUMO",
                                        IFERROR(
                                            IF(
                                                INDEX(
                                                    Insumos!C:C,
                                                    MATCH(
                                                        A47&amp;B47,
                                                        Insumos!I:I,
                                                        0)
                                                )="Verba",
                                                INDEX(
                                                    Insumos!F:F,
                                                    MATCH(
                                                        A47&amp;B47,
                                                        Insumos!I:I,
                                                        0)
                                                ),
                                                0
                                            ),
                                            "Não encontrado"),
                                        IFERROR(
                                            INDEX(W:W,
                                                MATCH(
                                                    A47&amp;B47,AG:AG,
                                                    0)
                                            ),
                                            "Não encontrado")
                                    )</f>
        <v>0</v>
      </c>
      <c r="W47" s="21">
        <f>V47*G47/1</f>
        <v>0</v>
      </c>
      <c r="X47" s="21">
        <f>IF(
                        C47="INSUMO",
                                        IFERROR(
                                            IF(
                                                INDEX(
                                                    Insumos!C:C,
                                                    MATCH(
                                                        A47&amp;B47,
                                                        Insumos!I:I,
                                                        0)
                                                )="Outro",
                                                INDEX(
                                                    Insumos!F:F,
                                                    MATCH(
                                                        A47&amp;B47,
                                                        Insumos!I:I,
                                                        0)
                                                ),
                                                0
                                            ),
                                            "Não encontrado"),
                                        IFERROR(
                                            INDEX(Y:Y,
                                                MATCH(
                                                    A47&amp;B47,AG:AG,
                                                    0)
                                            ),
                                            "Não encontrado")
                                    )</f>
        <v>0</v>
      </c>
      <c r="Y47" s="21">
        <f>X47*G47/1</f>
        <v>0</v>
      </c>
      <c r="Z47" s="21">
        <f>IF(
                            C47="INSUMO",
                            IFERROR(
                                INDEX(
                                    Insumos!F:F,
                                    MATCH(
                                        A47&amp;B47,
                                        Insumos!I:I,
                                        0)
                                ),
                                "Não encontrado"),
                            IFERROR(
                                INDEX(AA:AA,
                                    MATCH(
                                        A47&amp;B47,AG:AG,
                                        0)
                                ),
                                "Não encontrado")
                        )</f>
        <v>169.7</v>
      </c>
      <c r="AA47" s="21">
        <f>G47*Z47</f>
        <v>169.7</v>
      </c>
      <c r="AB47" s="45"/>
      <c r="AC47" s="45"/>
      <c r="AD47" s="61" t="s">
        <v>89</v>
      </c>
      <c r="AE47" s="72"/>
      <c r="AF47" s="72"/>
    </row>
    <row r="48" spans="1:33" ht="51" x14ac:dyDescent="0.2">
      <c r="A48" s="63" t="s">
        <v>99</v>
      </c>
      <c r="B48" s="64" t="s">
        <v>98</v>
      </c>
      <c r="C48" s="65" t="s">
        <v>89</v>
      </c>
      <c r="D48" s="66" t="s">
        <v>488</v>
      </c>
      <c r="E48" s="66" t="s">
        <v>100</v>
      </c>
      <c r="F48" s="67" t="s">
        <v>70</v>
      </c>
      <c r="G48" s="22"/>
      <c r="H48" s="23"/>
      <c r="I48" s="23">
        <f>SUM(I49:I59)</f>
        <v>93.456160999999994</v>
      </c>
      <c r="J48" s="23"/>
      <c r="K48" s="23">
        <f>SUM(K49:K59)</f>
        <v>16.157890080000001</v>
      </c>
      <c r="L48" s="23"/>
      <c r="M48" s="23">
        <f>SUM(M49:M59)</f>
        <v>16.157890080000001</v>
      </c>
      <c r="N48" s="23"/>
      <c r="O48" s="23">
        <f>SUM(O49:O59)</f>
        <v>0</v>
      </c>
      <c r="P48" s="23"/>
      <c r="Q48" s="23">
        <f>SUM(Q49:Q59)</f>
        <v>0</v>
      </c>
      <c r="R48" s="23"/>
      <c r="S48" s="23">
        <f>SUM(S49:S59)</f>
        <v>0</v>
      </c>
      <c r="T48" s="23"/>
      <c r="U48" s="23">
        <f>SUM(U49:U59)</f>
        <v>0</v>
      </c>
      <c r="V48" s="23"/>
      <c r="W48" s="23">
        <f>SUM(W49:W59)</f>
        <v>0</v>
      </c>
      <c r="X48" s="23"/>
      <c r="Y48" s="23">
        <f>SUM(Y49:Y59)</f>
        <v>0</v>
      </c>
      <c r="Z48" s="23"/>
      <c r="AA48" s="23">
        <f>SUM(AA49:AA59)</f>
        <v>109.61405107999998</v>
      </c>
      <c r="AB48" s="43" t="s">
        <v>89</v>
      </c>
      <c r="AC48" s="43"/>
      <c r="AD48" s="66" t="s">
        <v>89</v>
      </c>
      <c r="AE48" s="68" t="s">
        <v>89</v>
      </c>
      <c r="AF48" s="68" t="s">
        <v>541</v>
      </c>
      <c r="AG48" t="str">
        <f>A48&amp;B48&amp;C48</f>
        <v>96359SINAPI</v>
      </c>
    </row>
    <row r="49" spans="1:33" ht="25.5" x14ac:dyDescent="0.2">
      <c r="A49" s="59" t="s">
        <v>514</v>
      </c>
      <c r="B49" s="60" t="s">
        <v>98</v>
      </c>
      <c r="C49" s="71" t="s">
        <v>46</v>
      </c>
      <c r="D49" s="61" t="s">
        <v>488</v>
      </c>
      <c r="E49" s="61" t="s">
        <v>515</v>
      </c>
      <c r="F49" s="17" t="s">
        <v>511</v>
      </c>
      <c r="G49" s="17">
        <v>0.19500000000000001</v>
      </c>
      <c r="H49" s="21">
        <f>IF(
                        C49="INSUMO",
                                        IFERROR(
                                            IF(
                                                INDEX(
                                                    Insumos!C:C,
                                                    MATCH(
                                                        A49&amp;B49,
                                                        Insumos!I:I,
                                                        0)
                                                )="Material",
                                                INDEX(
                                                    Insumos!F:F,
                                                    MATCH(
                                                        A49&amp;B49,
                                                        Insumos!I:I,
                                                        0)
                                                ),
                                                0
                                            ),
                                            "Não encontrado"),
                                        IFERROR(
                                            INDEX(I:I,
                                                MATCH(
                                                    A49&amp;B49,AG:AG,
                                                    0)
                                            ),
                                            "Não encontrado")
                                    )</f>
        <v>4.13</v>
      </c>
      <c r="I49" s="21">
        <f t="shared" ref="I49:I59" si="11">H49*G49/1</f>
        <v>0.80535000000000001</v>
      </c>
      <c r="J49" s="21">
        <f t="shared" ref="J49:J59" si="12">T49 + N49 + L49 + X49 + R49 + P49 + V49</f>
        <v>18.044604000000003</v>
      </c>
      <c r="K49" s="21">
        <f t="shared" ref="K49:K59" si="13">U49 + O49 + M49 + Y49 + S49 + Q49 + W49</f>
        <v>3.5186977800000006</v>
      </c>
      <c r="L49" s="21">
        <f>IF(
                        C49="INSUMO",
                                        IFERROR(
                                            IF(
                                                INDEX(
                                                    Insumos!C:C,
                                                    MATCH(
                                                        A49&amp;B49,
                                                        Insumos!I:I,
                                                        0)
                                                )="Mao_obra",
                                                INDEX(
                                                    Insumos!F:F,
                                                    MATCH(
                                                        A49&amp;B49,
                                                        Insumos!I:I,
                                                        0)
                                                ),
                                                0
                                            ),
                                            "Não encontrado"),
                                        IFERROR(
                                            INDEX(M:M,
                                                MATCH(
                                                    A49&amp;B49,AG:AG,
                                                    0)
                                            ),
                                            "Não encontrado")
                                    )</f>
        <v>18.044604000000003</v>
      </c>
      <c r="M49" s="21">
        <f t="shared" ref="M49:M59" si="14">L49*G49/1</f>
        <v>3.5186977800000006</v>
      </c>
      <c r="N49" s="21">
        <f>IF(
                        C49="INSUMO",
                                        IFERROR(
                                            IF(
                                                INDEX(
                                                    Insumos!C:C,
                                                    MATCH(
                                                        A49&amp;B49,
                                                        Insumos!I:I,
                                                        0)
                                                )="Equipamento",
                                                INDEX(
                                                    Insumos!F:F,
                                                    MATCH(
                                                        A49&amp;B49,
                                                        Insumos!I:I,
                                                        0)
                                                ),
                                                0
                                            ),
                                            "Não encontrado"),
                                        IFERROR(
                                            INDEX(O:O,
                                                MATCH(
                                                    A49&amp;B49,AG:AG,
                                                    0)
                                            ),
                                            "Não encontrado")
                                    )</f>
        <v>0</v>
      </c>
      <c r="O49" s="21">
        <f t="shared" ref="O49:O59" si="15">N49*G49/1</f>
        <v>0</v>
      </c>
      <c r="P49" s="21">
        <f>IF(
                        C49="INSUMO",
                                        IFERROR(
                                            IF(
                                                INDEX(
                                                    Insumos!C:C,
                                                    MATCH(
                                                        A49&amp;B49,
                                                        Insumos!I:I,
                                                        0)
                                                )="Transporte",
                                                INDEX(
                                                    Insumos!F:F,
                                                    MATCH(
                                                        A49&amp;B49,
                                                        Insumos!I:I,
                                                        0)
                                                ),
                                                0
                                            ),
                                            "Não encontrado"),
                                        IFERROR(
                                            INDEX(Q:Q,
                                                MATCH(
                                                    A49&amp;B49,AG:AG,
                                                    0)
                                            ),
                                            "Não encontrado")
                                    )</f>
        <v>0</v>
      </c>
      <c r="Q49" s="21">
        <f t="shared" ref="Q49:Q59" si="16">P49*G49/1</f>
        <v>0</v>
      </c>
      <c r="R49" s="21">
        <f>IF(
                        C49="INSUMO",
                                        IFERROR(
                                            IF(
                                                INDEX(
                                                    Insumos!C:C,
                                                    MATCH(
                                                        A49&amp;B49,
                                                        Insumos!I:I,
                                                        0)
                                                )="Terceirizados",
                                                INDEX(
                                                    Insumos!F:F,
                                                    MATCH(
                                                        A49&amp;B49,
                                                        Insumos!I:I,
                                                        0)
                                                ),
                                                0
                                            ),
                                            "Não encontrado"),
                                        IFERROR(
                                            INDEX(S:S,
                                                MATCH(
                                                    A49&amp;B49,AG:AG,
                                                    0)
                                            ),
                                            "Não encontrado")
                                    )</f>
        <v>0</v>
      </c>
      <c r="S49" s="21">
        <f t="shared" ref="S49:S59" si="17">R49*G49/1</f>
        <v>0</v>
      </c>
      <c r="T49" s="21">
        <f>IF(
                        C49="INSUMO",
                                        IFERROR(
                                            IF(
                                                INDEX(
                                                    Insumos!C:C,
                                                    MATCH(
                                                        A49&amp;B49,
                                                        Insumos!I:I,
                                                        0)
                                                )="Comissionamento",
                                                INDEX(
                                                    Insumos!F:F,
                                                    MATCH(
                                                        A49&amp;B49,
                                                        Insumos!I:I,
                                                        0)
                                                ),
                                                0
                                            ),
                                            "Não encontrado"),
                                        IFERROR(
                                            INDEX(U:U,
                                                MATCH(
                                                    A49&amp;B49,AG:AG,
                                                    0)
                                            ),
                                            "Não encontrado")
                                    )</f>
        <v>0</v>
      </c>
      <c r="U49" s="21">
        <f t="shared" ref="U49:U59" si="18">T49*G49/1</f>
        <v>0</v>
      </c>
      <c r="V49" s="21">
        <f>IF(
                        C49="INSUMO",
                                        IFERROR(
                                            IF(
                                                INDEX(
                                                    Insumos!C:C,
                                                    MATCH(
                                                        A49&amp;B49,
                                                        Insumos!I:I,
                                                        0)
                                                )="Verba",
                                                INDEX(
                                                    Insumos!F:F,
                                                    MATCH(
                                                        A49&amp;B49,
                                                        Insumos!I:I,
                                                        0)
                                                ),
                                                0
                                            ),
                                            "Não encontrado"),
                                        IFERROR(
                                            INDEX(W:W,
                                                MATCH(
                                                    A49&amp;B49,AG:AG,
                                                    0)
                                            ),
                                            "Não encontrado")
                                    )</f>
        <v>0</v>
      </c>
      <c r="W49" s="21">
        <f t="shared" ref="W49:W59" si="19">V49*G49/1</f>
        <v>0</v>
      </c>
      <c r="X49" s="21">
        <f>IF(
                        C49="INSUMO",
                                        IFERROR(
                                            IF(
                                                INDEX(
                                                    Insumos!C:C,
                                                    MATCH(
                                                        A49&amp;B49,
                                                        Insumos!I:I,
                                                        0)
                                                )="Outro",
                                                INDEX(
                                                    Insumos!F:F,
                                                    MATCH(
                                                        A49&amp;B49,
                                                        Insumos!I:I,
                                                        0)
                                                ),
                                                0
                                            ),
                                            "Não encontrado"),
                                        IFERROR(
                                            INDEX(Y:Y,
                                                MATCH(
                                                    A49&amp;B49,AG:AG,
                                                    0)
                                            ),
                                            "Não encontrado")
                                    )</f>
        <v>0</v>
      </c>
      <c r="Y49" s="21">
        <f t="shared" ref="Y49:Y59" si="20">X49*G49/1</f>
        <v>0</v>
      </c>
      <c r="Z49" s="21">
        <f>IF(
                            C49="INSUMO",
                            IFERROR(
                                INDEX(
                                    Insumos!F:F,
                                    MATCH(
                                        A49&amp;B49,
                                        Insumos!I:I,
                                        0)
                                ),
                                "Não encontrado"),
                            IFERROR(
                                INDEX(AA:AA,
                                    MATCH(
                                        A49&amp;B49,AG:AG,
                                        0)
                                ),
                                "Não encontrado")
                        )</f>
        <v>22.174604000000002</v>
      </c>
      <c r="AA49" s="21">
        <f t="shared" ref="AA49:AA59" si="21">G49*Z49</f>
        <v>4.3240477800000008</v>
      </c>
      <c r="AB49" s="45"/>
      <c r="AC49" s="45"/>
      <c r="AD49" s="61" t="s">
        <v>89</v>
      </c>
      <c r="AE49" s="72"/>
      <c r="AF49" s="72"/>
    </row>
    <row r="50" spans="1:33" ht="25.5" x14ac:dyDescent="0.2">
      <c r="A50" s="54" t="s">
        <v>522</v>
      </c>
      <c r="B50" s="55" t="s">
        <v>98</v>
      </c>
      <c r="C50" s="69" t="s">
        <v>46</v>
      </c>
      <c r="D50" s="57" t="s">
        <v>488</v>
      </c>
      <c r="E50" s="57" t="s">
        <v>523</v>
      </c>
      <c r="F50" s="16" t="s">
        <v>511</v>
      </c>
      <c r="G50" s="16">
        <v>0.59499999999999997</v>
      </c>
      <c r="H50" s="20">
        <f>IF(
                        C50="INSUMO",
                                        IFERROR(
                                            IF(
                                                INDEX(
                                                    Insumos!C:C,
                                                    MATCH(
                                                        A50&amp;B50,
                                                        Insumos!I:I,
                                                        0)
                                                )="Material",
                                                INDEX(
                                                    Insumos!F:F,
                                                    MATCH(
                                                        A50&amp;B50,
                                                        Insumos!I:I,
                                                        0)
                                                ),
                                                0
                                            ),
                                            "Não encontrado"),
                                        IFERROR(
                                            INDEX(I:I,
                                                MATCH(
                                                    A50&amp;B50,AG:AG,
                                                    0)
                                            ),
                                            "Não encontrado")
                                    )</f>
        <v>3.03</v>
      </c>
      <c r="I50" s="20">
        <f t="shared" si="11"/>
        <v>1.8028499999999998</v>
      </c>
      <c r="J50" s="20">
        <f t="shared" si="12"/>
        <v>21.242339999999999</v>
      </c>
      <c r="K50" s="20">
        <f t="shared" si="13"/>
        <v>12.639192299999999</v>
      </c>
      <c r="L50" s="20">
        <f>IF(
                        C50="INSUMO",
                                        IFERROR(
                                            IF(
                                                INDEX(
                                                    Insumos!C:C,
                                                    MATCH(
                                                        A50&amp;B50,
                                                        Insumos!I:I,
                                                        0)
                                                )="Mao_obra",
                                                INDEX(
                                                    Insumos!F:F,
                                                    MATCH(
                                                        A50&amp;B50,
                                                        Insumos!I:I,
                                                        0)
                                                ),
                                                0
                                            ),
                                            "Não encontrado"),
                                        IFERROR(
                                            INDEX(M:M,
                                                MATCH(
                                                    A50&amp;B50,AG:AG,
                                                    0)
                                            ),
                                            "Não encontrado")
                                    )</f>
        <v>21.242339999999999</v>
      </c>
      <c r="M50" s="20">
        <f t="shared" si="14"/>
        <v>12.639192299999999</v>
      </c>
      <c r="N50" s="20">
        <f>IF(
                        C50="INSUMO",
                                        IFERROR(
                                            IF(
                                                INDEX(
                                                    Insumos!C:C,
                                                    MATCH(
                                                        A50&amp;B50,
                                                        Insumos!I:I,
                                                        0)
                                                )="Equipamento",
                                                INDEX(
                                                    Insumos!F:F,
                                                    MATCH(
                                                        A50&amp;B50,
                                                        Insumos!I:I,
                                                        0)
                                                ),
                                                0
                                            ),
                                            "Não encontrado"),
                                        IFERROR(
                                            INDEX(O:O,
                                                MATCH(
                                                    A50&amp;B50,AG:AG,
                                                    0)
                                            ),
                                            "Não encontrado")
                                    )</f>
        <v>0</v>
      </c>
      <c r="O50" s="20">
        <f t="shared" si="15"/>
        <v>0</v>
      </c>
      <c r="P50" s="20">
        <f>IF(
                        C50="INSUMO",
                                        IFERROR(
                                            IF(
                                                INDEX(
                                                    Insumos!C:C,
                                                    MATCH(
                                                        A50&amp;B50,
                                                        Insumos!I:I,
                                                        0)
                                                )="Transporte",
                                                INDEX(
                                                    Insumos!F:F,
                                                    MATCH(
                                                        A50&amp;B50,
                                                        Insumos!I:I,
                                                        0)
                                                ),
                                                0
                                            ),
                                            "Não encontrado"),
                                        IFERROR(
                                            INDEX(Q:Q,
                                                MATCH(
                                                    A50&amp;B50,AG:AG,
                                                    0)
                                            ),
                                            "Não encontrado")
                                    )</f>
        <v>0</v>
      </c>
      <c r="Q50" s="20">
        <f t="shared" si="16"/>
        <v>0</v>
      </c>
      <c r="R50" s="20">
        <f>IF(
                        C50="INSUMO",
                                        IFERROR(
                                            IF(
                                                INDEX(
                                                    Insumos!C:C,
                                                    MATCH(
                                                        A50&amp;B50,
                                                        Insumos!I:I,
                                                        0)
                                                )="Terceirizados",
                                                INDEX(
                                                    Insumos!F:F,
                                                    MATCH(
                                                        A50&amp;B50,
                                                        Insumos!I:I,
                                                        0)
                                                ),
                                                0
                                            ),
                                            "Não encontrado"),
                                        IFERROR(
                                            INDEX(S:S,
                                                MATCH(
                                                    A50&amp;B50,AG:AG,
                                                    0)
                                            ),
                                            "Não encontrado")
                                    )</f>
        <v>0</v>
      </c>
      <c r="S50" s="20">
        <f t="shared" si="17"/>
        <v>0</v>
      </c>
      <c r="T50" s="20">
        <f>IF(
                        C50="INSUMO",
                                        IFERROR(
                                            IF(
                                                INDEX(
                                                    Insumos!C:C,
                                                    MATCH(
                                                        A50&amp;B50,
                                                        Insumos!I:I,
                                                        0)
                                                )="Comissionamento",
                                                INDEX(
                                                    Insumos!F:F,
                                                    MATCH(
                                                        A50&amp;B50,
                                                        Insumos!I:I,
                                                        0)
                                                ),
                                                0
                                            ),
                                            "Não encontrado"),
                                        IFERROR(
                                            INDEX(U:U,
                                                MATCH(
                                                    A50&amp;B50,AG:AG,
                                                    0)
                                            ),
                                            "Não encontrado")
                                    )</f>
        <v>0</v>
      </c>
      <c r="U50" s="20">
        <f t="shared" si="18"/>
        <v>0</v>
      </c>
      <c r="V50" s="20">
        <f>IF(
                        C50="INSUMO",
                                        IFERROR(
                                            IF(
                                                INDEX(
                                                    Insumos!C:C,
                                                    MATCH(
                                                        A50&amp;B50,
                                                        Insumos!I:I,
                                                        0)
                                                )="Verba",
                                                INDEX(
                                                    Insumos!F:F,
                                                    MATCH(
                                                        A50&amp;B50,
                                                        Insumos!I:I,
                                                        0)
                                                ),
                                                0
                                            ),
                                            "Não encontrado"),
                                        IFERROR(
                                            INDEX(W:W,
                                                MATCH(
                                                    A50&amp;B50,AG:AG,
                                                    0)
                                            ),
                                            "Não encontrado")
                                    )</f>
        <v>0</v>
      </c>
      <c r="W50" s="20">
        <f t="shared" si="19"/>
        <v>0</v>
      </c>
      <c r="X50" s="20">
        <f>IF(
                        C50="INSUMO",
                                        IFERROR(
                                            IF(
                                                INDEX(
                                                    Insumos!C:C,
                                                    MATCH(
                                                        A50&amp;B50,
                                                        Insumos!I:I,
                                                        0)
                                                )="Outro",
                                                INDEX(
                                                    Insumos!F:F,
                                                    MATCH(
                                                        A50&amp;B50,
                                                        Insumos!I:I,
                                                        0)
                                                ),
                                                0
                                            ),
                                            "Não encontrado"),
                                        IFERROR(
                                            INDEX(Y:Y,
                                                MATCH(
                                                    A50&amp;B50,AG:AG,
                                                    0)
                                            ),
                                            "Não encontrado")
                                    )</f>
        <v>0</v>
      </c>
      <c r="Y50" s="20">
        <f t="shared" si="20"/>
        <v>0</v>
      </c>
      <c r="Z50" s="20">
        <f>IF(
                            C50="INSUMO",
                            IFERROR(
                                INDEX(
                                    Insumos!F:F,
                                    MATCH(
                                        A50&amp;B50,
                                        Insumos!I:I,
                                        0)
                                ),
                                "Não encontrado"),
                            IFERROR(
                                INDEX(AA:AA,
                                    MATCH(
                                        A50&amp;B50,AG:AG,
                                        0)
                                ),
                                "Não encontrado")
                        )</f>
        <v>24.27234</v>
      </c>
      <c r="AA50" s="20">
        <f t="shared" si="21"/>
        <v>14.442042299999999</v>
      </c>
      <c r="AB50" s="44"/>
      <c r="AC50" s="44"/>
      <c r="AD50" s="57" t="s">
        <v>89</v>
      </c>
      <c r="AE50" s="70"/>
      <c r="AF50" s="70"/>
    </row>
    <row r="51" spans="1:33" ht="25.5" x14ac:dyDescent="0.2">
      <c r="A51" s="59" t="s">
        <v>524</v>
      </c>
      <c r="B51" s="60" t="s">
        <v>98</v>
      </c>
      <c r="C51" s="71" t="s">
        <v>58</v>
      </c>
      <c r="D51" s="61" t="s">
        <v>488</v>
      </c>
      <c r="E51" s="61" t="s">
        <v>525</v>
      </c>
      <c r="F51" s="17" t="s">
        <v>56</v>
      </c>
      <c r="G51" s="17">
        <v>0.54410000000000003</v>
      </c>
      <c r="H51" s="21">
        <f>IF(
                        C51="INSUMO",
                                        IFERROR(
                                            IF(
                                                INDEX(
                                                    Insumos!C:C,
                                                    MATCH(
                                                        A51&amp;B51,
                                                        Insumos!I:I,
                                                        0)
                                                )="Material",
                                                INDEX(
                                                    Insumos!F:F,
                                                    MATCH(
                                                        A51&amp;B51,
                                                        Insumos!I:I,
                                                        0)
                                                ),
                                                0
                                            ),
                                            "Não encontrado"),
                                        IFERROR(
                                            INDEX(I:I,
                                                MATCH(
                                                    A51&amp;B51,AG:AG,
                                                    0)
                                            ),
                                            "Não encontrado")
                                    )</f>
        <v>0.3</v>
      </c>
      <c r="I51" s="21">
        <f t="shared" si="11"/>
        <v>0.16323000000000001</v>
      </c>
      <c r="J51" s="21">
        <f t="shared" si="12"/>
        <v>0</v>
      </c>
      <c r="K51" s="21">
        <f t="shared" si="13"/>
        <v>0</v>
      </c>
      <c r="L51" s="21">
        <f>IF(
                        C51="INSUMO",
                                        IFERROR(
                                            IF(
                                                INDEX(
                                                    Insumos!C:C,
                                                    MATCH(
                                                        A51&amp;B51,
                                                        Insumos!I:I,
                                                        0)
                                                )="Mao_obra",
                                                INDEX(
                                                    Insumos!F:F,
                                                    MATCH(
                                                        A51&amp;B51,
                                                        Insumos!I:I,
                                                        0)
                                                ),
                                                0
                                            ),
                                            "Não encontrado"),
                                        IFERROR(
                                            INDEX(M:M,
                                                MATCH(
                                                    A51&amp;B51,AG:AG,
                                                    0)
                                            ),
                                            "Não encontrado")
                                    )</f>
        <v>0</v>
      </c>
      <c r="M51" s="21">
        <f t="shared" si="14"/>
        <v>0</v>
      </c>
      <c r="N51" s="21">
        <f>IF(
                        C51="INSUMO",
                                        IFERROR(
                                            IF(
                                                INDEX(
                                                    Insumos!C:C,
                                                    MATCH(
                                                        A51&amp;B51,
                                                        Insumos!I:I,
                                                        0)
                                                )="Equipamento",
                                                INDEX(
                                                    Insumos!F:F,
                                                    MATCH(
                                                        A51&amp;B51,
                                                        Insumos!I:I,
                                                        0)
                                                ),
                                                0
                                            ),
                                            "Não encontrado"),
                                        IFERROR(
                                            INDEX(O:O,
                                                MATCH(
                                                    A51&amp;B51,AG:AG,
                                                    0)
                                            ),
                                            "Não encontrado")
                                    )</f>
        <v>0</v>
      </c>
      <c r="O51" s="21">
        <f t="shared" si="15"/>
        <v>0</v>
      </c>
      <c r="P51" s="21">
        <f>IF(
                        C51="INSUMO",
                                        IFERROR(
                                            IF(
                                                INDEX(
                                                    Insumos!C:C,
                                                    MATCH(
                                                        A51&amp;B51,
                                                        Insumos!I:I,
                                                        0)
                                                )="Transporte",
                                                INDEX(
                                                    Insumos!F:F,
                                                    MATCH(
                                                        A51&amp;B51,
                                                        Insumos!I:I,
                                                        0)
                                                ),
                                                0
                                            ),
                                            "Não encontrado"),
                                        IFERROR(
                                            INDEX(Q:Q,
                                                MATCH(
                                                    A51&amp;B51,AG:AG,
                                                    0)
                                            ),
                                            "Não encontrado")
                                    )</f>
        <v>0</v>
      </c>
      <c r="Q51" s="21">
        <f t="shared" si="16"/>
        <v>0</v>
      </c>
      <c r="R51" s="21">
        <f>IF(
                        C51="INSUMO",
                                        IFERROR(
                                            IF(
                                                INDEX(
                                                    Insumos!C:C,
                                                    MATCH(
                                                        A51&amp;B51,
                                                        Insumos!I:I,
                                                        0)
                                                )="Terceirizados",
                                                INDEX(
                                                    Insumos!F:F,
                                                    MATCH(
                                                        A51&amp;B51,
                                                        Insumos!I:I,
                                                        0)
                                                ),
                                                0
                                            ),
                                            "Não encontrado"),
                                        IFERROR(
                                            INDEX(S:S,
                                                MATCH(
                                                    A51&amp;B51,AG:AG,
                                                    0)
                                            ),
                                            "Não encontrado")
                                    )</f>
        <v>0</v>
      </c>
      <c r="S51" s="21">
        <f t="shared" si="17"/>
        <v>0</v>
      </c>
      <c r="T51" s="21">
        <f>IF(
                        C51="INSUMO",
                                        IFERROR(
                                            IF(
                                                INDEX(
                                                    Insumos!C:C,
                                                    MATCH(
                                                        A51&amp;B51,
                                                        Insumos!I:I,
                                                        0)
                                                )="Comissionamento",
                                                INDEX(
                                                    Insumos!F:F,
                                                    MATCH(
                                                        A51&amp;B51,
                                                        Insumos!I:I,
                                                        0)
                                                ),
                                                0
                                            ),
                                            "Não encontrado"),
                                        IFERROR(
                                            INDEX(U:U,
                                                MATCH(
                                                    A51&amp;B51,AG:AG,
                                                    0)
                                            ),
                                            "Não encontrado")
                                    )</f>
        <v>0</v>
      </c>
      <c r="U51" s="21">
        <f t="shared" si="18"/>
        <v>0</v>
      </c>
      <c r="V51" s="21">
        <f>IF(
                        C51="INSUMO",
                                        IFERROR(
                                            IF(
                                                INDEX(
                                                    Insumos!C:C,
                                                    MATCH(
                                                        A51&amp;B51,
                                                        Insumos!I:I,
                                                        0)
                                                )="Verba",
                                                INDEX(
                                                    Insumos!F:F,
                                                    MATCH(
                                                        A51&amp;B51,
                                                        Insumos!I:I,
                                                        0)
                                                ),
                                                0
                                            ),
                                            "Não encontrado"),
                                        IFERROR(
                                            INDEX(W:W,
                                                MATCH(
                                                    A51&amp;B51,AG:AG,
                                                    0)
                                            ),
                                            "Não encontrado")
                                    )</f>
        <v>0</v>
      </c>
      <c r="W51" s="21">
        <f t="shared" si="19"/>
        <v>0</v>
      </c>
      <c r="X51" s="21">
        <f>IF(
                        C51="INSUMO",
                                        IFERROR(
                                            IF(
                                                INDEX(
                                                    Insumos!C:C,
                                                    MATCH(
                                                        A51&amp;B51,
                                                        Insumos!I:I,
                                                        0)
                                                )="Outro",
                                                INDEX(
                                                    Insumos!F:F,
                                                    MATCH(
                                                        A51&amp;B51,
                                                        Insumos!I:I,
                                                        0)
                                                ),
                                                0
                                            ),
                                            "Não encontrado"),
                                        IFERROR(
                                            INDEX(Y:Y,
                                                MATCH(
                                                    A51&amp;B51,AG:AG,
                                                    0)
                                            ),
                                            "Não encontrado")
                                    )</f>
        <v>0</v>
      </c>
      <c r="Y51" s="21">
        <f t="shared" si="20"/>
        <v>0</v>
      </c>
      <c r="Z51" s="21">
        <f>IF(
                            C51="INSUMO",
                            IFERROR(
                                INDEX(
                                    Insumos!F:F,
                                    MATCH(
                                        A51&amp;B51,
                                        Insumos!I:I,
                                        0)
                                ),
                                "Não encontrado"),
                            IFERROR(
                                INDEX(AA:AA,
                                    MATCH(
                                        A51&amp;B51,AG:AG,
                                        0)
                                ),
                                "Não encontrado")
                        )</f>
        <v>0.3</v>
      </c>
      <c r="AA51" s="21">
        <f t="shared" si="21"/>
        <v>0.16323000000000001</v>
      </c>
      <c r="AB51" s="45"/>
      <c r="AC51" s="45"/>
      <c r="AD51" s="61" t="s">
        <v>89</v>
      </c>
      <c r="AE51" s="72"/>
      <c r="AF51" s="72"/>
    </row>
    <row r="52" spans="1:33" ht="25.5" x14ac:dyDescent="0.2">
      <c r="A52" s="54" t="s">
        <v>542</v>
      </c>
      <c r="B52" s="55" t="s">
        <v>98</v>
      </c>
      <c r="C52" s="69" t="s">
        <v>58</v>
      </c>
      <c r="D52" s="57" t="s">
        <v>488</v>
      </c>
      <c r="E52" s="57" t="s">
        <v>543</v>
      </c>
      <c r="F52" s="16" t="s">
        <v>56</v>
      </c>
      <c r="G52" s="16">
        <v>20.186800000000002</v>
      </c>
      <c r="H52" s="20">
        <f>IF(
                        C52="INSUMO",
                                        IFERROR(
                                            IF(
                                                INDEX(
                                                    Insumos!C:C,
                                                    MATCH(
                                                        A52&amp;B52,
                                                        Insumos!I:I,
                                                        0)
                                                )="Material",
                                                INDEX(
                                                    Insumos!F:F,
                                                    MATCH(
                                                        A52&amp;B52,
                                                        Insumos!I:I,
                                                        0)
                                                ),
                                                0
                                            ),
                                            "Não encontrado"),
                                        IFERROR(
                                            INDEX(I:I,
                                                MATCH(
                                                    A52&amp;B52,AG:AG,
                                                    0)
                                            ),
                                            "Não encontrado")
                                    )</f>
        <v>0.13</v>
      </c>
      <c r="I52" s="20">
        <f t="shared" si="11"/>
        <v>2.6242840000000003</v>
      </c>
      <c r="J52" s="20">
        <f t="shared" si="12"/>
        <v>0</v>
      </c>
      <c r="K52" s="20">
        <f t="shared" si="13"/>
        <v>0</v>
      </c>
      <c r="L52" s="20">
        <f>IF(
                        C52="INSUMO",
                                        IFERROR(
                                            IF(
                                                INDEX(
                                                    Insumos!C:C,
                                                    MATCH(
                                                        A52&amp;B52,
                                                        Insumos!I:I,
                                                        0)
                                                )="Mao_obra",
                                                INDEX(
                                                    Insumos!F:F,
                                                    MATCH(
                                                        A52&amp;B52,
                                                        Insumos!I:I,
                                                        0)
                                                ),
                                                0
                                            ),
                                            "Não encontrado"),
                                        IFERROR(
                                            INDEX(M:M,
                                                MATCH(
                                                    A52&amp;B52,AG:AG,
                                                    0)
                                            ),
                                            "Não encontrado")
                                    )</f>
        <v>0</v>
      </c>
      <c r="M52" s="20">
        <f t="shared" si="14"/>
        <v>0</v>
      </c>
      <c r="N52" s="20">
        <f>IF(
                        C52="INSUMO",
                                        IFERROR(
                                            IF(
                                                INDEX(
                                                    Insumos!C:C,
                                                    MATCH(
                                                        A52&amp;B52,
                                                        Insumos!I:I,
                                                        0)
                                                )="Equipamento",
                                                INDEX(
                                                    Insumos!F:F,
                                                    MATCH(
                                                        A52&amp;B52,
                                                        Insumos!I:I,
                                                        0)
                                                ),
                                                0
                                            ),
                                            "Não encontrado"),
                                        IFERROR(
                                            INDEX(O:O,
                                                MATCH(
                                                    A52&amp;B52,AG:AG,
                                                    0)
                                            ),
                                            "Não encontrado")
                                    )</f>
        <v>0</v>
      </c>
      <c r="O52" s="20">
        <f t="shared" si="15"/>
        <v>0</v>
      </c>
      <c r="P52" s="20">
        <f>IF(
                        C52="INSUMO",
                                        IFERROR(
                                            IF(
                                                INDEX(
                                                    Insumos!C:C,
                                                    MATCH(
                                                        A52&amp;B52,
                                                        Insumos!I:I,
                                                        0)
                                                )="Transporte",
                                                INDEX(
                                                    Insumos!F:F,
                                                    MATCH(
                                                        A52&amp;B52,
                                                        Insumos!I:I,
                                                        0)
                                                ),
                                                0
                                            ),
                                            "Não encontrado"),
                                        IFERROR(
                                            INDEX(Q:Q,
                                                MATCH(
                                                    A52&amp;B52,AG:AG,
                                                    0)
                                            ),
                                            "Não encontrado")
                                    )</f>
        <v>0</v>
      </c>
      <c r="Q52" s="20">
        <f t="shared" si="16"/>
        <v>0</v>
      </c>
      <c r="R52" s="20">
        <f>IF(
                        C52="INSUMO",
                                        IFERROR(
                                            IF(
                                                INDEX(
                                                    Insumos!C:C,
                                                    MATCH(
                                                        A52&amp;B52,
                                                        Insumos!I:I,
                                                        0)
                                                )="Terceirizados",
                                                INDEX(
                                                    Insumos!F:F,
                                                    MATCH(
                                                        A52&amp;B52,
                                                        Insumos!I:I,
                                                        0)
                                                ),
                                                0
                                            ),
                                            "Não encontrado"),
                                        IFERROR(
                                            INDEX(S:S,
                                                MATCH(
                                                    A52&amp;B52,AG:AG,
                                                    0)
                                            ),
                                            "Não encontrado")
                                    )</f>
        <v>0</v>
      </c>
      <c r="S52" s="20">
        <f t="shared" si="17"/>
        <v>0</v>
      </c>
      <c r="T52" s="20">
        <f>IF(
                        C52="INSUMO",
                                        IFERROR(
                                            IF(
                                                INDEX(
                                                    Insumos!C:C,
                                                    MATCH(
                                                        A52&amp;B52,
                                                        Insumos!I:I,
                                                        0)
                                                )="Comissionamento",
                                                INDEX(
                                                    Insumos!F:F,
                                                    MATCH(
                                                        A52&amp;B52,
                                                        Insumos!I:I,
                                                        0)
                                                ),
                                                0
                                            ),
                                            "Não encontrado"),
                                        IFERROR(
                                            INDEX(U:U,
                                                MATCH(
                                                    A52&amp;B52,AG:AG,
                                                    0)
                                            ),
                                            "Não encontrado")
                                    )</f>
        <v>0</v>
      </c>
      <c r="U52" s="20">
        <f t="shared" si="18"/>
        <v>0</v>
      </c>
      <c r="V52" s="20">
        <f>IF(
                        C52="INSUMO",
                                        IFERROR(
                                            IF(
                                                INDEX(
                                                    Insumos!C:C,
                                                    MATCH(
                                                        A52&amp;B52,
                                                        Insumos!I:I,
                                                        0)
                                                )="Verba",
                                                INDEX(
                                                    Insumos!F:F,
                                                    MATCH(
                                                        A52&amp;B52,
                                                        Insumos!I:I,
                                                        0)
                                                ),
                                                0
                                            ),
                                            "Não encontrado"),
                                        IFERROR(
                                            INDEX(W:W,
                                                MATCH(
                                                    A52&amp;B52,AG:AG,
                                                    0)
                                            ),
                                            "Não encontrado")
                                    )</f>
        <v>0</v>
      </c>
      <c r="W52" s="20">
        <f t="shared" si="19"/>
        <v>0</v>
      </c>
      <c r="X52" s="20">
        <f>IF(
                        C52="INSUMO",
                                        IFERROR(
                                            IF(
                                                INDEX(
                                                    Insumos!C:C,
                                                    MATCH(
                                                        A52&amp;B52,
                                                        Insumos!I:I,
                                                        0)
                                                )="Outro",
                                                INDEX(
                                                    Insumos!F:F,
                                                    MATCH(
                                                        A52&amp;B52,
                                                        Insumos!I:I,
                                                        0)
                                                ),
                                                0
                                            ),
                                            "Não encontrado"),
                                        IFERROR(
                                            INDEX(Y:Y,
                                                MATCH(
                                                    A52&amp;B52,AG:AG,
                                                    0)
                                            ),
                                            "Não encontrado")
                                    )</f>
        <v>0</v>
      </c>
      <c r="Y52" s="20">
        <f t="shared" si="20"/>
        <v>0</v>
      </c>
      <c r="Z52" s="20">
        <f>IF(
                            C52="INSUMO",
                            IFERROR(
                                INDEX(
                                    Insumos!F:F,
                                    MATCH(
                                        A52&amp;B52,
                                        Insumos!I:I,
                                        0)
                                ),
                                "Não encontrado"),
                            IFERROR(
                                INDEX(AA:AA,
                                    MATCH(
                                        A52&amp;B52,AG:AG,
                                        0)
                                ),
                                "Não encontrado")
                        )</f>
        <v>0.13</v>
      </c>
      <c r="AA52" s="20">
        <f t="shared" si="21"/>
        <v>2.6242840000000003</v>
      </c>
      <c r="AB52" s="44"/>
      <c r="AC52" s="44"/>
      <c r="AD52" s="57" t="s">
        <v>89</v>
      </c>
      <c r="AE52" s="70"/>
      <c r="AF52" s="70"/>
    </row>
    <row r="53" spans="1:33" ht="38.25" x14ac:dyDescent="0.2">
      <c r="A53" s="59" t="s">
        <v>544</v>
      </c>
      <c r="B53" s="60" t="s">
        <v>98</v>
      </c>
      <c r="C53" s="71" t="s">
        <v>58</v>
      </c>
      <c r="D53" s="61" t="s">
        <v>488</v>
      </c>
      <c r="E53" s="61" t="s">
        <v>545</v>
      </c>
      <c r="F53" s="17" t="s">
        <v>537</v>
      </c>
      <c r="G53" s="17">
        <v>1.0978000000000001</v>
      </c>
      <c r="H53" s="21">
        <f>IF(
                        C53="INSUMO",
                                        IFERROR(
                                            IF(
                                                INDEX(
                                                    Insumos!C:C,
                                                    MATCH(
                                                        A53&amp;B53,
                                                        Insumos!I:I,
                                                        0)
                                                )="Material",
                                                INDEX(
                                                    Insumos!F:F,
                                                    MATCH(
                                                        A53&amp;B53,
                                                        Insumos!I:I,
                                                        0)
                                                ),
                                                0
                                            ),
                                            "Não encontrado"),
                                        IFERROR(
                                            INDEX(I:I,
                                                MATCH(
                                                    A53&amp;B53,AG:AG,
                                                    0)
                                            ),
                                            "Não encontrado")
                                    )</f>
        <v>3.86</v>
      </c>
      <c r="I53" s="21">
        <f t="shared" si="11"/>
        <v>4.2375080000000001</v>
      </c>
      <c r="J53" s="21">
        <f t="shared" si="12"/>
        <v>0</v>
      </c>
      <c r="K53" s="21">
        <f t="shared" si="13"/>
        <v>0</v>
      </c>
      <c r="L53" s="21">
        <f>IF(
                        C53="INSUMO",
                                        IFERROR(
                                            IF(
                                                INDEX(
                                                    Insumos!C:C,
                                                    MATCH(
                                                        A53&amp;B53,
                                                        Insumos!I:I,
                                                        0)
                                                )="Mao_obra",
                                                INDEX(
                                                    Insumos!F:F,
                                                    MATCH(
                                                        A53&amp;B53,
                                                        Insumos!I:I,
                                                        0)
                                                ),
                                                0
                                            ),
                                            "Não encontrado"),
                                        IFERROR(
                                            INDEX(M:M,
                                                MATCH(
                                                    A53&amp;B53,AG:AG,
                                                    0)
                                            ),
                                            "Não encontrado")
                                    )</f>
        <v>0</v>
      </c>
      <c r="M53" s="21">
        <f t="shared" si="14"/>
        <v>0</v>
      </c>
      <c r="N53" s="21">
        <f>IF(
                        C53="INSUMO",
                                        IFERROR(
                                            IF(
                                                INDEX(
                                                    Insumos!C:C,
                                                    MATCH(
                                                        A53&amp;B53,
                                                        Insumos!I:I,
                                                        0)
                                                )="Equipamento",
                                                INDEX(
                                                    Insumos!F:F,
                                                    MATCH(
                                                        A53&amp;B53,
                                                        Insumos!I:I,
                                                        0)
                                                ),
                                                0
                                            ),
                                            "Não encontrado"),
                                        IFERROR(
                                            INDEX(O:O,
                                                MATCH(
                                                    A53&amp;B53,AG:AG,
                                                    0)
                                            ),
                                            "Não encontrado")
                                    )</f>
        <v>0</v>
      </c>
      <c r="O53" s="21">
        <f t="shared" si="15"/>
        <v>0</v>
      </c>
      <c r="P53" s="21">
        <f>IF(
                        C53="INSUMO",
                                        IFERROR(
                                            IF(
                                                INDEX(
                                                    Insumos!C:C,
                                                    MATCH(
                                                        A53&amp;B53,
                                                        Insumos!I:I,
                                                        0)
                                                )="Transporte",
                                                INDEX(
                                                    Insumos!F:F,
                                                    MATCH(
                                                        A53&amp;B53,
                                                        Insumos!I:I,
                                                        0)
                                                ),
                                                0
                                            ),
                                            "Não encontrado"),
                                        IFERROR(
                                            INDEX(Q:Q,
                                                MATCH(
                                                    A53&amp;B53,AG:AG,
                                                    0)
                                            ),
                                            "Não encontrado")
                                    )</f>
        <v>0</v>
      </c>
      <c r="Q53" s="21">
        <f t="shared" si="16"/>
        <v>0</v>
      </c>
      <c r="R53" s="21">
        <f>IF(
                        C53="INSUMO",
                                        IFERROR(
                                            IF(
                                                INDEX(
                                                    Insumos!C:C,
                                                    MATCH(
                                                        A53&amp;B53,
                                                        Insumos!I:I,
                                                        0)
                                                )="Terceirizados",
                                                INDEX(
                                                    Insumos!F:F,
                                                    MATCH(
                                                        A53&amp;B53,
                                                        Insumos!I:I,
                                                        0)
                                                ),
                                                0
                                            ),
                                            "Não encontrado"),
                                        IFERROR(
                                            INDEX(S:S,
                                                MATCH(
                                                    A53&amp;B53,AG:AG,
                                                    0)
                                            ),
                                            "Não encontrado")
                                    )</f>
        <v>0</v>
      </c>
      <c r="S53" s="21">
        <f t="shared" si="17"/>
        <v>0</v>
      </c>
      <c r="T53" s="21">
        <f>IF(
                        C53="INSUMO",
                                        IFERROR(
                                            IF(
                                                INDEX(
                                                    Insumos!C:C,
                                                    MATCH(
                                                        A53&amp;B53,
                                                        Insumos!I:I,
                                                        0)
                                                )="Comissionamento",
                                                INDEX(
                                                    Insumos!F:F,
                                                    MATCH(
                                                        A53&amp;B53,
                                                        Insumos!I:I,
                                                        0)
                                                ),
                                                0
                                            ),
                                            "Não encontrado"),
                                        IFERROR(
                                            INDEX(U:U,
                                                MATCH(
                                                    A53&amp;B53,AG:AG,
                                                    0)
                                            ),
                                            "Não encontrado")
                                    )</f>
        <v>0</v>
      </c>
      <c r="U53" s="21">
        <f t="shared" si="18"/>
        <v>0</v>
      </c>
      <c r="V53" s="21">
        <f>IF(
                        C53="INSUMO",
                                        IFERROR(
                                            IF(
                                                INDEX(
                                                    Insumos!C:C,
                                                    MATCH(
                                                        A53&amp;B53,
                                                        Insumos!I:I,
                                                        0)
                                                )="Verba",
                                                INDEX(
                                                    Insumos!F:F,
                                                    MATCH(
                                                        A53&amp;B53,
                                                        Insumos!I:I,
                                                        0)
                                                ),
                                                0
                                            ),
                                            "Não encontrado"),
                                        IFERROR(
                                            INDEX(W:W,
                                                MATCH(
                                                    A53&amp;B53,AG:AG,
                                                    0)
                                            ),
                                            "Não encontrado")
                                    )</f>
        <v>0</v>
      </c>
      <c r="W53" s="21">
        <f t="shared" si="19"/>
        <v>0</v>
      </c>
      <c r="X53" s="21">
        <f>IF(
                        C53="INSUMO",
                                        IFERROR(
                                            IF(
                                                INDEX(
                                                    Insumos!C:C,
                                                    MATCH(
                                                        A53&amp;B53,
                                                        Insumos!I:I,
                                                        0)
                                                )="Outro",
                                                INDEX(
                                                    Insumos!F:F,
                                                    MATCH(
                                                        A53&amp;B53,
                                                        Insumos!I:I,
                                                        0)
                                                ),
                                                0
                                            ),
                                            "Não encontrado"),
                                        IFERROR(
                                            INDEX(Y:Y,
                                                MATCH(
                                                    A53&amp;B53,AG:AG,
                                                    0)
                                            ),
                                            "Não encontrado")
                                    )</f>
        <v>0</v>
      </c>
      <c r="Y53" s="21">
        <f t="shared" si="20"/>
        <v>0</v>
      </c>
      <c r="Z53" s="21">
        <f>IF(
                            C53="INSUMO",
                            IFERROR(
                                INDEX(
                                    Insumos!F:F,
                                    MATCH(
                                        A53&amp;B53,
                                        Insumos!I:I,
                                        0)
                                ),
                                "Não encontrado"),
                            IFERROR(
                                INDEX(AA:AA,
                                    MATCH(
                                        A53&amp;B53,AG:AG,
                                        0)
                                ),
                                "Não encontrado")
                        )</f>
        <v>3.86</v>
      </c>
      <c r="AA53" s="21">
        <f t="shared" si="21"/>
        <v>4.2375080000000001</v>
      </c>
      <c r="AB53" s="45"/>
      <c r="AC53" s="45"/>
      <c r="AD53" s="61" t="s">
        <v>89</v>
      </c>
      <c r="AE53" s="72"/>
      <c r="AF53" s="72"/>
    </row>
    <row r="54" spans="1:33" ht="25.5" x14ac:dyDescent="0.2">
      <c r="A54" s="54" t="s">
        <v>546</v>
      </c>
      <c r="B54" s="55" t="s">
        <v>98</v>
      </c>
      <c r="C54" s="69" t="s">
        <v>58</v>
      </c>
      <c r="D54" s="57" t="s">
        <v>488</v>
      </c>
      <c r="E54" s="57" t="s">
        <v>547</v>
      </c>
      <c r="F54" s="16" t="s">
        <v>66</v>
      </c>
      <c r="G54" s="16">
        <v>0.79249999999999998</v>
      </c>
      <c r="H54" s="20">
        <f>IF(
                        C54="INSUMO",
                                        IFERROR(
                                            IF(
                                                INDEX(
                                                    Insumos!C:C,
                                                    MATCH(
                                                        A54&amp;B54,
                                                        Insumos!I:I,
                                                        0)
                                                )="Material",
                                                INDEX(
                                                    Insumos!F:F,
                                                    MATCH(
                                                        A54&amp;B54,
                                                        Insumos!I:I,
                                                        0)
                                                ),
                                                0
                                            ),
                                            "Não encontrado"),
                                        IFERROR(
                                            INDEX(I:I,
                                                MATCH(
                                                    A54&amp;B54,AG:AG,
                                                    0)
                                            ),
                                            "Não encontrado")
                                    )</f>
        <v>3.08</v>
      </c>
      <c r="I54" s="20">
        <f t="shared" si="11"/>
        <v>2.4409000000000001</v>
      </c>
      <c r="J54" s="20">
        <f t="shared" si="12"/>
        <v>0</v>
      </c>
      <c r="K54" s="20">
        <f t="shared" si="13"/>
        <v>0</v>
      </c>
      <c r="L54" s="20">
        <f>IF(
                        C54="INSUMO",
                                        IFERROR(
                                            IF(
                                                INDEX(
                                                    Insumos!C:C,
                                                    MATCH(
                                                        A54&amp;B54,
                                                        Insumos!I:I,
                                                        0)
                                                )="Mao_obra",
                                                INDEX(
                                                    Insumos!F:F,
                                                    MATCH(
                                                        A54&amp;B54,
                                                        Insumos!I:I,
                                                        0)
                                                ),
                                                0
                                            ),
                                            "Não encontrado"),
                                        IFERROR(
                                            INDEX(M:M,
                                                MATCH(
                                                    A54&amp;B54,AG:AG,
                                                    0)
                                            ),
                                            "Não encontrado")
                                    )</f>
        <v>0</v>
      </c>
      <c r="M54" s="20">
        <f t="shared" si="14"/>
        <v>0</v>
      </c>
      <c r="N54" s="20">
        <f>IF(
                        C54="INSUMO",
                                        IFERROR(
                                            IF(
                                                INDEX(
                                                    Insumos!C:C,
                                                    MATCH(
                                                        A54&amp;B54,
                                                        Insumos!I:I,
                                                        0)
                                                )="Equipamento",
                                                INDEX(
                                                    Insumos!F:F,
                                                    MATCH(
                                                        A54&amp;B54,
                                                        Insumos!I:I,
                                                        0)
                                                ),
                                                0
                                            ),
                                            "Não encontrado"),
                                        IFERROR(
                                            INDEX(O:O,
                                                MATCH(
                                                    A54&amp;B54,AG:AG,
                                                    0)
                                            ),
                                            "Não encontrado")
                                    )</f>
        <v>0</v>
      </c>
      <c r="O54" s="20">
        <f t="shared" si="15"/>
        <v>0</v>
      </c>
      <c r="P54" s="20">
        <f>IF(
                        C54="INSUMO",
                                        IFERROR(
                                            IF(
                                                INDEX(
                                                    Insumos!C:C,
                                                    MATCH(
                                                        A54&amp;B54,
                                                        Insumos!I:I,
                                                        0)
                                                )="Transporte",
                                                INDEX(
                                                    Insumos!F:F,
                                                    MATCH(
                                                        A54&amp;B54,
                                                        Insumos!I:I,
                                                        0)
                                                ),
                                                0
                                            ),
                                            "Não encontrado"),
                                        IFERROR(
                                            INDEX(Q:Q,
                                                MATCH(
                                                    A54&amp;B54,AG:AG,
                                                    0)
                                            ),
                                            "Não encontrado")
                                    )</f>
        <v>0</v>
      </c>
      <c r="Q54" s="20">
        <f t="shared" si="16"/>
        <v>0</v>
      </c>
      <c r="R54" s="20">
        <f>IF(
                        C54="INSUMO",
                                        IFERROR(
                                            IF(
                                                INDEX(
                                                    Insumos!C:C,
                                                    MATCH(
                                                        A54&amp;B54,
                                                        Insumos!I:I,
                                                        0)
                                                )="Terceirizados",
                                                INDEX(
                                                    Insumos!F:F,
                                                    MATCH(
                                                        A54&amp;B54,
                                                        Insumos!I:I,
                                                        0)
                                                ),
                                                0
                                            ),
                                            "Não encontrado"),
                                        IFERROR(
                                            INDEX(S:S,
                                                MATCH(
                                                    A54&amp;B54,AG:AG,
                                                    0)
                                            ),
                                            "Não encontrado")
                                    )</f>
        <v>0</v>
      </c>
      <c r="S54" s="20">
        <f t="shared" si="17"/>
        <v>0</v>
      </c>
      <c r="T54" s="20">
        <f>IF(
                        C54="INSUMO",
                                        IFERROR(
                                            IF(
                                                INDEX(
                                                    Insumos!C:C,
                                                    MATCH(
                                                        A54&amp;B54,
                                                        Insumos!I:I,
                                                        0)
                                                )="Comissionamento",
                                                INDEX(
                                                    Insumos!F:F,
                                                    MATCH(
                                                        A54&amp;B54,
                                                        Insumos!I:I,
                                                        0)
                                                ),
                                                0
                                            ),
                                            "Não encontrado"),
                                        IFERROR(
                                            INDEX(U:U,
                                                MATCH(
                                                    A54&amp;B54,AG:AG,
                                                    0)
                                            ),
                                            "Não encontrado")
                                    )</f>
        <v>0</v>
      </c>
      <c r="U54" s="20">
        <f t="shared" si="18"/>
        <v>0</v>
      </c>
      <c r="V54" s="20">
        <f>IF(
                        C54="INSUMO",
                                        IFERROR(
                                            IF(
                                                INDEX(
                                                    Insumos!C:C,
                                                    MATCH(
                                                        A54&amp;B54,
                                                        Insumos!I:I,
                                                        0)
                                                )="Verba",
                                                INDEX(
                                                    Insumos!F:F,
                                                    MATCH(
                                                        A54&amp;B54,
                                                        Insumos!I:I,
                                                        0)
                                                ),
                                                0
                                            ),
                                            "Não encontrado"),
                                        IFERROR(
                                            INDEX(W:W,
                                                MATCH(
                                                    A54&amp;B54,AG:AG,
                                                    0)
                                            ),
                                            "Não encontrado")
                                    )</f>
        <v>0</v>
      </c>
      <c r="W54" s="20">
        <f t="shared" si="19"/>
        <v>0</v>
      </c>
      <c r="X54" s="20">
        <f>IF(
                        C54="INSUMO",
                                        IFERROR(
                                            IF(
                                                INDEX(
                                                    Insumos!C:C,
                                                    MATCH(
                                                        A54&amp;B54,
                                                        Insumos!I:I,
                                                        0)
                                                )="Outro",
                                                INDEX(
                                                    Insumos!F:F,
                                                    MATCH(
                                                        A54&amp;B54,
                                                        Insumos!I:I,
                                                        0)
                                                ),
                                                0
                                            ),
                                            "Não encontrado"),
                                        IFERROR(
                                            INDEX(Y:Y,
                                                MATCH(
                                                    A54&amp;B54,AG:AG,
                                                    0)
                                            ),
                                            "Não encontrado")
                                    )</f>
        <v>0</v>
      </c>
      <c r="Y54" s="20">
        <f t="shared" si="20"/>
        <v>0</v>
      </c>
      <c r="Z54" s="20">
        <f>IF(
                            C54="INSUMO",
                            IFERROR(
                                INDEX(
                                    Insumos!F:F,
                                    MATCH(
                                        A54&amp;B54,
                                        Insumos!I:I,
                                        0)
                                ),
                                "Não encontrado"),
                            IFERROR(
                                INDEX(AA:AA,
                                    MATCH(
                                        A54&amp;B54,AG:AG,
                                        0)
                                ),
                                "Não encontrado")
                        )</f>
        <v>3.08</v>
      </c>
      <c r="AA54" s="20">
        <f t="shared" si="21"/>
        <v>2.4409000000000001</v>
      </c>
      <c r="AB54" s="44"/>
      <c r="AC54" s="44"/>
      <c r="AD54" s="57" t="s">
        <v>89</v>
      </c>
      <c r="AE54" s="70"/>
      <c r="AF54" s="70"/>
    </row>
    <row r="55" spans="1:33" ht="25.5" x14ac:dyDescent="0.2">
      <c r="A55" s="59" t="s">
        <v>548</v>
      </c>
      <c r="B55" s="60" t="s">
        <v>98</v>
      </c>
      <c r="C55" s="71" t="s">
        <v>58</v>
      </c>
      <c r="D55" s="61" t="s">
        <v>488</v>
      </c>
      <c r="E55" s="61" t="s">
        <v>549</v>
      </c>
      <c r="F55" s="17" t="s">
        <v>66</v>
      </c>
      <c r="G55" s="17">
        <v>2.5026999999999999</v>
      </c>
      <c r="H55" s="21">
        <f>IF(
                        C55="INSUMO",
                                        IFERROR(
                                            IF(
                                                INDEX(
                                                    Insumos!C:C,
                                                    MATCH(
                                                        A55&amp;B55,
                                                        Insumos!I:I,
                                                        0)
                                                )="Material",
                                                INDEX(
                                                    Insumos!F:F,
                                                    MATCH(
                                                        A55&amp;B55,
                                                        Insumos!I:I,
                                                        0)
                                                ),
                                                0
                                            ),
                                            "Não encontrado"),
                                        IFERROR(
                                            INDEX(I:I,
                                                MATCH(
                                                    A55&amp;B55,AG:AG,
                                                    0)
                                            ),
                                            "Não encontrado")
                                    )</f>
        <v>0.35</v>
      </c>
      <c r="I55" s="21">
        <f t="shared" si="11"/>
        <v>0.87594499999999986</v>
      </c>
      <c r="J55" s="21">
        <f t="shared" si="12"/>
        <v>0</v>
      </c>
      <c r="K55" s="21">
        <f t="shared" si="13"/>
        <v>0</v>
      </c>
      <c r="L55" s="21">
        <f>IF(
                        C55="INSUMO",
                                        IFERROR(
                                            IF(
                                                INDEX(
                                                    Insumos!C:C,
                                                    MATCH(
                                                        A55&amp;B55,
                                                        Insumos!I:I,
                                                        0)
                                                )="Mao_obra",
                                                INDEX(
                                                    Insumos!F:F,
                                                    MATCH(
                                                        A55&amp;B55,
                                                        Insumos!I:I,
                                                        0)
                                                ),
                                                0
                                            ),
                                            "Não encontrado"),
                                        IFERROR(
                                            INDEX(M:M,
                                                MATCH(
                                                    A55&amp;B55,AG:AG,
                                                    0)
                                            ),
                                            "Não encontrado")
                                    )</f>
        <v>0</v>
      </c>
      <c r="M55" s="21">
        <f t="shared" si="14"/>
        <v>0</v>
      </c>
      <c r="N55" s="21">
        <f>IF(
                        C55="INSUMO",
                                        IFERROR(
                                            IF(
                                                INDEX(
                                                    Insumos!C:C,
                                                    MATCH(
                                                        A55&amp;B55,
                                                        Insumos!I:I,
                                                        0)
                                                )="Equipamento",
                                                INDEX(
                                                    Insumos!F:F,
                                                    MATCH(
                                                        A55&amp;B55,
                                                        Insumos!I:I,
                                                        0)
                                                ),
                                                0
                                            ),
                                            "Não encontrado"),
                                        IFERROR(
                                            INDEX(O:O,
                                                MATCH(
                                                    A55&amp;B55,AG:AG,
                                                    0)
                                            ),
                                            "Não encontrado")
                                    )</f>
        <v>0</v>
      </c>
      <c r="O55" s="21">
        <f t="shared" si="15"/>
        <v>0</v>
      </c>
      <c r="P55" s="21">
        <f>IF(
                        C55="INSUMO",
                                        IFERROR(
                                            IF(
                                                INDEX(
                                                    Insumos!C:C,
                                                    MATCH(
                                                        A55&amp;B55,
                                                        Insumos!I:I,
                                                        0)
                                                )="Transporte",
                                                INDEX(
                                                    Insumos!F:F,
                                                    MATCH(
                                                        A55&amp;B55,
                                                        Insumos!I:I,
                                                        0)
                                                ),
                                                0
                                            ),
                                            "Não encontrado"),
                                        IFERROR(
                                            INDEX(Q:Q,
                                                MATCH(
                                                    A55&amp;B55,AG:AG,
                                                    0)
                                            ),
                                            "Não encontrado")
                                    )</f>
        <v>0</v>
      </c>
      <c r="Q55" s="21">
        <f t="shared" si="16"/>
        <v>0</v>
      </c>
      <c r="R55" s="21">
        <f>IF(
                        C55="INSUMO",
                                        IFERROR(
                                            IF(
                                                INDEX(
                                                    Insumos!C:C,
                                                    MATCH(
                                                        A55&amp;B55,
                                                        Insumos!I:I,
                                                        0)
                                                )="Terceirizados",
                                                INDEX(
                                                    Insumos!F:F,
                                                    MATCH(
                                                        A55&amp;B55,
                                                        Insumos!I:I,
                                                        0)
                                                ),
                                                0
                                            ),
                                            "Não encontrado"),
                                        IFERROR(
                                            INDEX(S:S,
                                                MATCH(
                                                    A55&amp;B55,AG:AG,
                                                    0)
                                            ),
                                            "Não encontrado")
                                    )</f>
        <v>0</v>
      </c>
      <c r="S55" s="21">
        <f t="shared" si="17"/>
        <v>0</v>
      </c>
      <c r="T55" s="21">
        <f>IF(
                        C55="INSUMO",
                                        IFERROR(
                                            IF(
                                                INDEX(
                                                    Insumos!C:C,
                                                    MATCH(
                                                        A55&amp;B55,
                                                        Insumos!I:I,
                                                        0)
                                                )="Comissionamento",
                                                INDEX(
                                                    Insumos!F:F,
                                                    MATCH(
                                                        A55&amp;B55,
                                                        Insumos!I:I,
                                                        0)
                                                ),
                                                0
                                            ),
                                            "Não encontrado"),
                                        IFERROR(
                                            INDEX(U:U,
                                                MATCH(
                                                    A55&amp;B55,AG:AG,
                                                    0)
                                            ),
                                            "Não encontrado")
                                    )</f>
        <v>0</v>
      </c>
      <c r="U55" s="21">
        <f t="shared" si="18"/>
        <v>0</v>
      </c>
      <c r="V55" s="21">
        <f>IF(
                        C55="INSUMO",
                                        IFERROR(
                                            IF(
                                                INDEX(
                                                    Insumos!C:C,
                                                    MATCH(
                                                        A55&amp;B55,
                                                        Insumos!I:I,
                                                        0)
                                                )="Verba",
                                                INDEX(
                                                    Insumos!F:F,
                                                    MATCH(
                                                        A55&amp;B55,
                                                        Insumos!I:I,
                                                        0)
                                                ),
                                                0
                                            ),
                                            "Não encontrado"),
                                        IFERROR(
                                            INDEX(W:W,
                                                MATCH(
                                                    A55&amp;B55,AG:AG,
                                                    0)
                                            ),
                                            "Não encontrado")
                                    )</f>
        <v>0</v>
      </c>
      <c r="W55" s="21">
        <f t="shared" si="19"/>
        <v>0</v>
      </c>
      <c r="X55" s="21">
        <f>IF(
                        C55="INSUMO",
                                        IFERROR(
                                            IF(
                                                INDEX(
                                                    Insumos!C:C,
                                                    MATCH(
                                                        A55&amp;B55,
                                                        Insumos!I:I,
                                                        0)
                                                )="Outro",
                                                INDEX(
                                                    Insumos!F:F,
                                                    MATCH(
                                                        A55&amp;B55,
                                                        Insumos!I:I,
                                                        0)
                                                ),
                                                0
                                            ),
                                            "Não encontrado"),
                                        IFERROR(
                                            INDEX(Y:Y,
                                                MATCH(
                                                    A55&amp;B55,AG:AG,
                                                    0)
                                            ),
                                            "Não encontrado")
                                    )</f>
        <v>0</v>
      </c>
      <c r="Y55" s="21">
        <f t="shared" si="20"/>
        <v>0</v>
      </c>
      <c r="Z55" s="21">
        <f>IF(
                            C55="INSUMO",
                            IFERROR(
                                INDEX(
                                    Insumos!F:F,
                                    MATCH(
                                        A55&amp;B55,
                                        Insumos!I:I,
                                        0)
                                ),
                                "Não encontrado"),
                            IFERROR(
                                INDEX(AA:AA,
                                    MATCH(
                                        A55&amp;B55,AG:AG,
                                        0)
                                ),
                                "Não encontrado")
                        )</f>
        <v>0.35</v>
      </c>
      <c r="AA55" s="21">
        <f t="shared" si="21"/>
        <v>0.87594499999999986</v>
      </c>
      <c r="AB55" s="45"/>
      <c r="AC55" s="45"/>
      <c r="AD55" s="61" t="s">
        <v>89</v>
      </c>
      <c r="AE55" s="72"/>
      <c r="AF55" s="72"/>
    </row>
    <row r="56" spans="1:33" ht="25.5" x14ac:dyDescent="0.2">
      <c r="A56" s="54" t="s">
        <v>550</v>
      </c>
      <c r="B56" s="55" t="s">
        <v>98</v>
      </c>
      <c r="C56" s="69" t="s">
        <v>58</v>
      </c>
      <c r="D56" s="57" t="s">
        <v>488</v>
      </c>
      <c r="E56" s="57" t="s">
        <v>551</v>
      </c>
      <c r="F56" s="16" t="s">
        <v>66</v>
      </c>
      <c r="G56" s="16">
        <v>2.9138999999999999</v>
      </c>
      <c r="H56" s="20">
        <f>IF(
                        C56="INSUMO",
                                        IFERROR(
                                            IF(
                                                INDEX(
                                                    Insumos!C:C,
                                                    MATCH(
                                                        A56&amp;B56,
                                                        Insumos!I:I,
                                                        0)
                                                )="Material",
                                                INDEX(
                                                    Insumos!F:F,
                                                    MATCH(
                                                        A56&amp;B56,
                                                        Insumos!I:I,
                                                        0)
                                                ),
                                                0
                                            ),
                                            "Não encontrado"),
                                        IFERROR(
                                            INDEX(I:I,
                                                MATCH(
                                                    A56&amp;B56,AG:AG,
                                                    0)
                                            ),
                                            "Não encontrado")
                                    )</f>
        <v>8.6199999999999992</v>
      </c>
      <c r="I56" s="20">
        <f t="shared" si="11"/>
        <v>25.117817999999996</v>
      </c>
      <c r="J56" s="20">
        <f t="shared" si="12"/>
        <v>0</v>
      </c>
      <c r="K56" s="20">
        <f t="shared" si="13"/>
        <v>0</v>
      </c>
      <c r="L56" s="20">
        <f>IF(
                        C56="INSUMO",
                                        IFERROR(
                                            IF(
                                                INDEX(
                                                    Insumos!C:C,
                                                    MATCH(
                                                        A56&amp;B56,
                                                        Insumos!I:I,
                                                        0)
                                                )="Mao_obra",
                                                INDEX(
                                                    Insumos!F:F,
                                                    MATCH(
                                                        A56&amp;B56,
                                                        Insumos!I:I,
                                                        0)
                                                ),
                                                0
                                            ),
                                            "Não encontrado"),
                                        IFERROR(
                                            INDEX(M:M,
                                                MATCH(
                                                    A56&amp;B56,AG:AG,
                                                    0)
                                            ),
                                            "Não encontrado")
                                    )</f>
        <v>0</v>
      </c>
      <c r="M56" s="20">
        <f t="shared" si="14"/>
        <v>0</v>
      </c>
      <c r="N56" s="20">
        <f>IF(
                        C56="INSUMO",
                                        IFERROR(
                                            IF(
                                                INDEX(
                                                    Insumos!C:C,
                                                    MATCH(
                                                        A56&amp;B56,
                                                        Insumos!I:I,
                                                        0)
                                                )="Equipamento",
                                                INDEX(
                                                    Insumos!F:F,
                                                    MATCH(
                                                        A56&amp;B56,
                                                        Insumos!I:I,
                                                        0)
                                                ),
                                                0
                                            ),
                                            "Não encontrado"),
                                        IFERROR(
                                            INDEX(O:O,
                                                MATCH(
                                                    A56&amp;B56,AG:AG,
                                                    0)
                                            ),
                                            "Não encontrado")
                                    )</f>
        <v>0</v>
      </c>
      <c r="O56" s="20">
        <f t="shared" si="15"/>
        <v>0</v>
      </c>
      <c r="P56" s="20">
        <f>IF(
                        C56="INSUMO",
                                        IFERROR(
                                            IF(
                                                INDEX(
                                                    Insumos!C:C,
                                                    MATCH(
                                                        A56&amp;B56,
                                                        Insumos!I:I,
                                                        0)
                                                )="Transporte",
                                                INDEX(
                                                    Insumos!F:F,
                                                    MATCH(
                                                        A56&amp;B56,
                                                        Insumos!I:I,
                                                        0)
                                                ),
                                                0
                                            ),
                                            "Não encontrado"),
                                        IFERROR(
                                            INDEX(Q:Q,
                                                MATCH(
                                                    A56&amp;B56,AG:AG,
                                                    0)
                                            ),
                                            "Não encontrado")
                                    )</f>
        <v>0</v>
      </c>
      <c r="Q56" s="20">
        <f t="shared" si="16"/>
        <v>0</v>
      </c>
      <c r="R56" s="20">
        <f>IF(
                        C56="INSUMO",
                                        IFERROR(
                                            IF(
                                                INDEX(
                                                    Insumos!C:C,
                                                    MATCH(
                                                        A56&amp;B56,
                                                        Insumos!I:I,
                                                        0)
                                                )="Terceirizados",
                                                INDEX(
                                                    Insumos!F:F,
                                                    MATCH(
                                                        A56&amp;B56,
                                                        Insumos!I:I,
                                                        0)
                                                ),
                                                0
                                            ),
                                            "Não encontrado"),
                                        IFERROR(
                                            INDEX(S:S,
                                                MATCH(
                                                    A56&amp;B56,AG:AG,
                                                    0)
                                            ),
                                            "Não encontrado")
                                    )</f>
        <v>0</v>
      </c>
      <c r="S56" s="20">
        <f t="shared" si="17"/>
        <v>0</v>
      </c>
      <c r="T56" s="20">
        <f>IF(
                        C56="INSUMO",
                                        IFERROR(
                                            IF(
                                                INDEX(
                                                    Insumos!C:C,
                                                    MATCH(
                                                        A56&amp;B56,
                                                        Insumos!I:I,
                                                        0)
                                                )="Comissionamento",
                                                INDEX(
                                                    Insumos!F:F,
                                                    MATCH(
                                                        A56&amp;B56,
                                                        Insumos!I:I,
                                                        0)
                                                ),
                                                0
                                            ),
                                            "Não encontrado"),
                                        IFERROR(
                                            INDEX(U:U,
                                                MATCH(
                                                    A56&amp;B56,AG:AG,
                                                    0)
                                            ),
                                            "Não encontrado")
                                    )</f>
        <v>0</v>
      </c>
      <c r="U56" s="20">
        <f t="shared" si="18"/>
        <v>0</v>
      </c>
      <c r="V56" s="20">
        <f>IF(
                        C56="INSUMO",
                                        IFERROR(
                                            IF(
                                                INDEX(
                                                    Insumos!C:C,
                                                    MATCH(
                                                        A56&amp;B56,
                                                        Insumos!I:I,
                                                        0)
                                                )="Verba",
                                                INDEX(
                                                    Insumos!F:F,
                                                    MATCH(
                                                        A56&amp;B56,
                                                        Insumos!I:I,
                                                        0)
                                                ),
                                                0
                                            ),
                                            "Não encontrado"),
                                        IFERROR(
                                            INDEX(W:W,
                                                MATCH(
                                                    A56&amp;B56,AG:AG,
                                                    0)
                                            ),
                                            "Não encontrado")
                                    )</f>
        <v>0</v>
      </c>
      <c r="W56" s="20">
        <f t="shared" si="19"/>
        <v>0</v>
      </c>
      <c r="X56" s="20">
        <f>IF(
                        C56="INSUMO",
                                        IFERROR(
                                            IF(
                                                INDEX(
                                                    Insumos!C:C,
                                                    MATCH(
                                                        A56&amp;B56,
                                                        Insumos!I:I,
                                                        0)
                                                )="Outro",
                                                INDEX(
                                                    Insumos!F:F,
                                                    MATCH(
                                                        A56&amp;B56,
                                                        Insumos!I:I,
                                                        0)
                                                ),
                                                0
                                            ),
                                            "Não encontrado"),
                                        IFERROR(
                                            INDEX(Y:Y,
                                                MATCH(
                                                    A56&amp;B56,AG:AG,
                                                    0)
                                            ),
                                            "Não encontrado")
                                    )</f>
        <v>0</v>
      </c>
      <c r="Y56" s="20">
        <f t="shared" si="20"/>
        <v>0</v>
      </c>
      <c r="Z56" s="20">
        <f>IF(
                            C56="INSUMO",
                            IFERROR(
                                INDEX(
                                    Insumos!F:F,
                                    MATCH(
                                        A56&amp;B56,
                                        Insumos!I:I,
                                        0)
                                ),
                                "Não encontrado"),
                            IFERROR(
                                INDEX(AA:AA,
                                    MATCH(
                                        A56&amp;B56,AG:AG,
                                        0)
                                ),
                                "Não encontrado")
                        )</f>
        <v>8.6199999999999992</v>
      </c>
      <c r="AA56" s="20">
        <f t="shared" si="21"/>
        <v>25.117817999999996</v>
      </c>
      <c r="AB56" s="44"/>
      <c r="AC56" s="44"/>
      <c r="AD56" s="57" t="s">
        <v>89</v>
      </c>
      <c r="AE56" s="70"/>
      <c r="AF56" s="70"/>
    </row>
    <row r="57" spans="1:33" ht="25.5" x14ac:dyDescent="0.2">
      <c r="A57" s="59" t="s">
        <v>552</v>
      </c>
      <c r="B57" s="60" t="s">
        <v>98</v>
      </c>
      <c r="C57" s="71" t="s">
        <v>58</v>
      </c>
      <c r="D57" s="61" t="s">
        <v>488</v>
      </c>
      <c r="E57" s="61" t="s">
        <v>553</v>
      </c>
      <c r="F57" s="17" t="s">
        <v>66</v>
      </c>
      <c r="G57" s="17">
        <v>0.91169999999999995</v>
      </c>
      <c r="H57" s="21">
        <f>IF(
                        C57="INSUMO",
                                        IFERROR(
                                            IF(
                                                INDEX(
                                                    Insumos!C:C,
                                                    MATCH(
                                                        A57&amp;B57,
                                                        Insumos!I:I,
                                                        0)
                                                )="Material",
                                                INDEX(
                                                    Insumos!F:F,
                                                    MATCH(
                                                        A57&amp;B57,
                                                        Insumos!I:I,
                                                        0)
                                                ),
                                                0
                                            ),
                                            "Não encontrado"),
                                        IFERROR(
                                            INDEX(I:I,
                                                MATCH(
                                                    A57&amp;B57,AG:AG,
                                                    0)
                                            ),
                                            "Não encontrado")
                                    )</f>
        <v>7.6</v>
      </c>
      <c r="I57" s="21">
        <f t="shared" si="11"/>
        <v>6.9289199999999997</v>
      </c>
      <c r="J57" s="21">
        <f t="shared" si="12"/>
        <v>0</v>
      </c>
      <c r="K57" s="21">
        <f t="shared" si="13"/>
        <v>0</v>
      </c>
      <c r="L57" s="21">
        <f>IF(
                        C57="INSUMO",
                                        IFERROR(
                                            IF(
                                                INDEX(
                                                    Insumos!C:C,
                                                    MATCH(
                                                        A57&amp;B57,
                                                        Insumos!I:I,
                                                        0)
                                                )="Mao_obra",
                                                INDEX(
                                                    Insumos!F:F,
                                                    MATCH(
                                                        A57&amp;B57,
                                                        Insumos!I:I,
                                                        0)
                                                ),
                                                0
                                            ),
                                            "Não encontrado"),
                                        IFERROR(
                                            INDEX(M:M,
                                                MATCH(
                                                    A57&amp;B57,AG:AG,
                                                    0)
                                            ),
                                            "Não encontrado")
                                    )</f>
        <v>0</v>
      </c>
      <c r="M57" s="21">
        <f t="shared" si="14"/>
        <v>0</v>
      </c>
      <c r="N57" s="21">
        <f>IF(
                        C57="INSUMO",
                                        IFERROR(
                                            IF(
                                                INDEX(
                                                    Insumos!C:C,
                                                    MATCH(
                                                        A57&amp;B57,
                                                        Insumos!I:I,
                                                        0)
                                                )="Equipamento",
                                                INDEX(
                                                    Insumos!F:F,
                                                    MATCH(
                                                        A57&amp;B57,
                                                        Insumos!I:I,
                                                        0)
                                                ),
                                                0
                                            ),
                                            "Não encontrado"),
                                        IFERROR(
                                            INDEX(O:O,
                                                MATCH(
                                                    A57&amp;B57,AG:AG,
                                                    0)
                                            ),
                                            "Não encontrado")
                                    )</f>
        <v>0</v>
      </c>
      <c r="O57" s="21">
        <f t="shared" si="15"/>
        <v>0</v>
      </c>
      <c r="P57" s="21">
        <f>IF(
                        C57="INSUMO",
                                        IFERROR(
                                            IF(
                                                INDEX(
                                                    Insumos!C:C,
                                                    MATCH(
                                                        A57&amp;B57,
                                                        Insumos!I:I,
                                                        0)
                                                )="Transporte",
                                                INDEX(
                                                    Insumos!F:F,
                                                    MATCH(
                                                        A57&amp;B57,
                                                        Insumos!I:I,
                                                        0)
                                                ),
                                                0
                                            ),
                                            "Não encontrado"),
                                        IFERROR(
                                            INDEX(Q:Q,
                                                MATCH(
                                                    A57&amp;B57,AG:AG,
                                                    0)
                                            ),
                                            "Não encontrado")
                                    )</f>
        <v>0</v>
      </c>
      <c r="Q57" s="21">
        <f t="shared" si="16"/>
        <v>0</v>
      </c>
      <c r="R57" s="21">
        <f>IF(
                        C57="INSUMO",
                                        IFERROR(
                                            IF(
                                                INDEX(
                                                    Insumos!C:C,
                                                    MATCH(
                                                        A57&amp;B57,
                                                        Insumos!I:I,
                                                        0)
                                                )="Terceirizados",
                                                INDEX(
                                                    Insumos!F:F,
                                                    MATCH(
                                                        A57&amp;B57,
                                                        Insumos!I:I,
                                                        0)
                                                ),
                                                0
                                            ),
                                            "Não encontrado"),
                                        IFERROR(
                                            INDEX(S:S,
                                                MATCH(
                                                    A57&amp;B57,AG:AG,
                                                    0)
                                            ),
                                            "Não encontrado")
                                    )</f>
        <v>0</v>
      </c>
      <c r="S57" s="21">
        <f t="shared" si="17"/>
        <v>0</v>
      </c>
      <c r="T57" s="21">
        <f>IF(
                        C57="INSUMO",
                                        IFERROR(
                                            IF(
                                                INDEX(
                                                    Insumos!C:C,
                                                    MATCH(
                                                        A57&amp;B57,
                                                        Insumos!I:I,
                                                        0)
                                                )="Comissionamento",
                                                INDEX(
                                                    Insumos!F:F,
                                                    MATCH(
                                                        A57&amp;B57,
                                                        Insumos!I:I,
                                                        0)
                                                ),
                                                0
                                            ),
                                            "Não encontrado"),
                                        IFERROR(
                                            INDEX(U:U,
                                                MATCH(
                                                    A57&amp;B57,AG:AG,
                                                    0)
                                            ),
                                            "Não encontrado")
                                    )</f>
        <v>0</v>
      </c>
      <c r="U57" s="21">
        <f t="shared" si="18"/>
        <v>0</v>
      </c>
      <c r="V57" s="21">
        <f>IF(
                        C57="INSUMO",
                                        IFERROR(
                                            IF(
                                                INDEX(
                                                    Insumos!C:C,
                                                    MATCH(
                                                        A57&amp;B57,
                                                        Insumos!I:I,
                                                        0)
                                                )="Verba",
                                                INDEX(
                                                    Insumos!F:F,
                                                    MATCH(
                                                        A57&amp;B57,
                                                        Insumos!I:I,
                                                        0)
                                                ),
                                                0
                                            ),
                                            "Não encontrado"),
                                        IFERROR(
                                            INDEX(W:W,
                                                MATCH(
                                                    A57&amp;B57,AG:AG,
                                                    0)
                                            ),
                                            "Não encontrado")
                                    )</f>
        <v>0</v>
      </c>
      <c r="W57" s="21">
        <f t="shared" si="19"/>
        <v>0</v>
      </c>
      <c r="X57" s="21">
        <f>IF(
                        C57="INSUMO",
                                        IFERROR(
                                            IF(
                                                INDEX(
                                                    Insumos!C:C,
                                                    MATCH(
                                                        A57&amp;B57,
                                                        Insumos!I:I,
                                                        0)
                                                )="Outro",
                                                INDEX(
                                                    Insumos!F:F,
                                                    MATCH(
                                                        A57&amp;B57,
                                                        Insumos!I:I,
                                                        0)
                                                ),
                                                0
                                            ),
                                            "Não encontrado"),
                                        IFERROR(
                                            INDEX(Y:Y,
                                                MATCH(
                                                    A57&amp;B57,AG:AG,
                                                    0)
                                            ),
                                            "Não encontrado")
                                    )</f>
        <v>0</v>
      </c>
      <c r="Y57" s="21">
        <f t="shared" si="20"/>
        <v>0</v>
      </c>
      <c r="Z57" s="21">
        <f>IF(
                            C57="INSUMO",
                            IFERROR(
                                INDEX(
                                    Insumos!F:F,
                                    MATCH(
                                        A57&amp;B57,
                                        Insumos!I:I,
                                        0)
                                ),
                                "Não encontrado"),
                            IFERROR(
                                INDEX(AA:AA,
                                    MATCH(
                                        A57&amp;B57,AG:AG,
                                        0)
                                ),
                                "Não encontrado")
                        )</f>
        <v>7.6</v>
      </c>
      <c r="AA57" s="21">
        <f t="shared" si="21"/>
        <v>6.9289199999999997</v>
      </c>
      <c r="AB57" s="45"/>
      <c r="AC57" s="45"/>
      <c r="AD57" s="61" t="s">
        <v>89</v>
      </c>
      <c r="AE57" s="72"/>
      <c r="AF57" s="72"/>
    </row>
    <row r="58" spans="1:33" ht="25.5" x14ac:dyDescent="0.2">
      <c r="A58" s="54" t="s">
        <v>554</v>
      </c>
      <c r="B58" s="55" t="s">
        <v>98</v>
      </c>
      <c r="C58" s="69" t="s">
        <v>58</v>
      </c>
      <c r="D58" s="57" t="s">
        <v>488</v>
      </c>
      <c r="E58" s="57" t="s">
        <v>555</v>
      </c>
      <c r="F58" s="16" t="s">
        <v>70</v>
      </c>
      <c r="G58" s="16">
        <v>2.1059999999999999</v>
      </c>
      <c r="H58" s="20">
        <f>IF(
                        C58="INSUMO",
                                        IFERROR(
                                            IF(
                                                INDEX(
                                                    Insumos!C:C,
                                                    MATCH(
                                                        A58&amp;B58,
                                                        Insumos!I:I,
                                                        0)
                                                )="Material",
                                                INDEX(
                                                    Insumos!F:F,
                                                    MATCH(
                                                        A58&amp;B58,
                                                        Insumos!I:I,
                                                        0)
                                                ),
                                                0
                                            ),
                                            "Não encontrado"),
                                        IFERROR(
                                            INDEX(I:I,
                                                MATCH(
                                                    A58&amp;B58,AG:AG,
                                                    0)
                                            ),
                                            "Não encontrado")
                                    )</f>
        <v>22.27</v>
      </c>
      <c r="I58" s="20">
        <f t="shared" si="11"/>
        <v>46.900619999999996</v>
      </c>
      <c r="J58" s="20">
        <f t="shared" si="12"/>
        <v>0</v>
      </c>
      <c r="K58" s="20">
        <f t="shared" si="13"/>
        <v>0</v>
      </c>
      <c r="L58" s="20">
        <f>IF(
                        C58="INSUMO",
                                        IFERROR(
                                            IF(
                                                INDEX(
                                                    Insumos!C:C,
                                                    MATCH(
                                                        A58&amp;B58,
                                                        Insumos!I:I,
                                                        0)
                                                )="Mao_obra",
                                                INDEX(
                                                    Insumos!F:F,
                                                    MATCH(
                                                        A58&amp;B58,
                                                        Insumos!I:I,
                                                        0)
                                                ),
                                                0
                                            ),
                                            "Não encontrado"),
                                        IFERROR(
                                            INDEX(M:M,
                                                MATCH(
                                                    A58&amp;B58,AG:AG,
                                                    0)
                                            ),
                                            "Não encontrado")
                                    )</f>
        <v>0</v>
      </c>
      <c r="M58" s="20">
        <f t="shared" si="14"/>
        <v>0</v>
      </c>
      <c r="N58" s="20">
        <f>IF(
                        C58="INSUMO",
                                        IFERROR(
                                            IF(
                                                INDEX(
                                                    Insumos!C:C,
                                                    MATCH(
                                                        A58&amp;B58,
                                                        Insumos!I:I,
                                                        0)
                                                )="Equipamento",
                                                INDEX(
                                                    Insumos!F:F,
                                                    MATCH(
                                                        A58&amp;B58,
                                                        Insumos!I:I,
                                                        0)
                                                ),
                                                0
                                            ),
                                            "Não encontrado"),
                                        IFERROR(
                                            INDEX(O:O,
                                                MATCH(
                                                    A58&amp;B58,AG:AG,
                                                    0)
                                            ),
                                            "Não encontrado")
                                    )</f>
        <v>0</v>
      </c>
      <c r="O58" s="20">
        <f t="shared" si="15"/>
        <v>0</v>
      </c>
      <c r="P58" s="20">
        <f>IF(
                        C58="INSUMO",
                                        IFERROR(
                                            IF(
                                                INDEX(
                                                    Insumos!C:C,
                                                    MATCH(
                                                        A58&amp;B58,
                                                        Insumos!I:I,
                                                        0)
                                                )="Transporte",
                                                INDEX(
                                                    Insumos!F:F,
                                                    MATCH(
                                                        A58&amp;B58,
                                                        Insumos!I:I,
                                                        0)
                                                ),
                                                0
                                            ),
                                            "Não encontrado"),
                                        IFERROR(
                                            INDEX(Q:Q,
                                                MATCH(
                                                    A58&amp;B58,AG:AG,
                                                    0)
                                            ),
                                            "Não encontrado")
                                    )</f>
        <v>0</v>
      </c>
      <c r="Q58" s="20">
        <f t="shared" si="16"/>
        <v>0</v>
      </c>
      <c r="R58" s="20">
        <f>IF(
                        C58="INSUMO",
                                        IFERROR(
                                            IF(
                                                INDEX(
                                                    Insumos!C:C,
                                                    MATCH(
                                                        A58&amp;B58,
                                                        Insumos!I:I,
                                                        0)
                                                )="Terceirizados",
                                                INDEX(
                                                    Insumos!F:F,
                                                    MATCH(
                                                        A58&amp;B58,
                                                        Insumos!I:I,
                                                        0)
                                                ),
                                                0
                                            ),
                                            "Não encontrado"),
                                        IFERROR(
                                            INDEX(S:S,
                                                MATCH(
                                                    A58&amp;B58,AG:AG,
                                                    0)
                                            ),
                                            "Não encontrado")
                                    )</f>
        <v>0</v>
      </c>
      <c r="S58" s="20">
        <f t="shared" si="17"/>
        <v>0</v>
      </c>
      <c r="T58" s="20">
        <f>IF(
                        C58="INSUMO",
                                        IFERROR(
                                            IF(
                                                INDEX(
                                                    Insumos!C:C,
                                                    MATCH(
                                                        A58&amp;B58,
                                                        Insumos!I:I,
                                                        0)
                                                )="Comissionamento",
                                                INDEX(
                                                    Insumos!F:F,
                                                    MATCH(
                                                        A58&amp;B58,
                                                        Insumos!I:I,
                                                        0)
                                                ),
                                                0
                                            ),
                                            "Não encontrado"),
                                        IFERROR(
                                            INDEX(U:U,
                                                MATCH(
                                                    A58&amp;B58,AG:AG,
                                                    0)
                                            ),
                                            "Não encontrado")
                                    )</f>
        <v>0</v>
      </c>
      <c r="U58" s="20">
        <f t="shared" si="18"/>
        <v>0</v>
      </c>
      <c r="V58" s="20">
        <f>IF(
                        C58="INSUMO",
                                        IFERROR(
                                            IF(
                                                INDEX(
                                                    Insumos!C:C,
                                                    MATCH(
                                                        A58&amp;B58,
                                                        Insumos!I:I,
                                                        0)
                                                )="Verba",
                                                INDEX(
                                                    Insumos!F:F,
                                                    MATCH(
                                                        A58&amp;B58,
                                                        Insumos!I:I,
                                                        0)
                                                ),
                                                0
                                            ),
                                            "Não encontrado"),
                                        IFERROR(
                                            INDEX(W:W,
                                                MATCH(
                                                    A58&amp;B58,AG:AG,
                                                    0)
                                            ),
                                            "Não encontrado")
                                    )</f>
        <v>0</v>
      </c>
      <c r="W58" s="20">
        <f t="shared" si="19"/>
        <v>0</v>
      </c>
      <c r="X58" s="20">
        <f>IF(
                        C58="INSUMO",
                                        IFERROR(
                                            IF(
                                                INDEX(
                                                    Insumos!C:C,
                                                    MATCH(
                                                        A58&amp;B58,
                                                        Insumos!I:I,
                                                        0)
                                                )="Outro",
                                                INDEX(
                                                    Insumos!F:F,
                                                    MATCH(
                                                        A58&amp;B58,
                                                        Insumos!I:I,
                                                        0)
                                                ),
                                                0
                                            ),
                                            "Não encontrado"),
                                        IFERROR(
                                            INDEX(Y:Y,
                                                MATCH(
                                                    A58&amp;B58,AG:AG,
                                                    0)
                                            ),
                                            "Não encontrado")
                                    )</f>
        <v>0</v>
      </c>
      <c r="Y58" s="20">
        <f t="shared" si="20"/>
        <v>0</v>
      </c>
      <c r="Z58" s="20">
        <f>IF(
                            C58="INSUMO",
                            IFERROR(
                                INDEX(
                                    Insumos!F:F,
                                    MATCH(
                                        A58&amp;B58,
                                        Insumos!I:I,
                                        0)
                                ),
                                "Não encontrado"),
                            IFERROR(
                                INDEX(AA:AA,
                                    MATCH(
                                        A58&amp;B58,AG:AG,
                                        0)
                                ),
                                "Não encontrado")
                        )</f>
        <v>22.27</v>
      </c>
      <c r="AA58" s="20">
        <f t="shared" si="21"/>
        <v>46.900619999999996</v>
      </c>
      <c r="AB58" s="44"/>
      <c r="AC58" s="44"/>
      <c r="AD58" s="57" t="s">
        <v>89</v>
      </c>
      <c r="AE58" s="70"/>
      <c r="AF58" s="70"/>
    </row>
    <row r="59" spans="1:33" ht="25.5" x14ac:dyDescent="0.2">
      <c r="A59" s="59" t="s">
        <v>556</v>
      </c>
      <c r="B59" s="60" t="s">
        <v>98</v>
      </c>
      <c r="C59" s="71" t="s">
        <v>58</v>
      </c>
      <c r="D59" s="61" t="s">
        <v>488</v>
      </c>
      <c r="E59" s="61" t="s">
        <v>557</v>
      </c>
      <c r="F59" s="17" t="s">
        <v>534</v>
      </c>
      <c r="G59" s="17">
        <v>2.9600000000000001E-2</v>
      </c>
      <c r="H59" s="21">
        <f>IF(
                        C59="INSUMO",
                                        IFERROR(
                                            IF(
                                                INDEX(
                                                    Insumos!C:C,
                                                    MATCH(
                                                        A59&amp;B59,
                                                        Insumos!I:I,
                                                        0)
                                                )="Material",
                                                INDEX(
                                                    Insumos!F:F,
                                                    MATCH(
                                                        A59&amp;B59,
                                                        Insumos!I:I,
                                                        0)
                                                ),
                                                0
                                            ),
                                            "Não encontrado"),
                                        IFERROR(
                                            INDEX(I:I,
                                                MATCH(
                                                    A59&amp;B59,AG:AG,
                                                    0)
                                            ),
                                            "Não encontrado")
                                    )</f>
        <v>52.66</v>
      </c>
      <c r="I59" s="21">
        <f t="shared" si="11"/>
        <v>1.5587359999999999</v>
      </c>
      <c r="J59" s="21">
        <f t="shared" si="12"/>
        <v>0</v>
      </c>
      <c r="K59" s="21">
        <f t="shared" si="13"/>
        <v>0</v>
      </c>
      <c r="L59" s="21">
        <f>IF(
                        C59="INSUMO",
                                        IFERROR(
                                            IF(
                                                INDEX(
                                                    Insumos!C:C,
                                                    MATCH(
                                                        A59&amp;B59,
                                                        Insumos!I:I,
                                                        0)
                                                )="Mao_obra",
                                                INDEX(
                                                    Insumos!F:F,
                                                    MATCH(
                                                        A59&amp;B59,
                                                        Insumos!I:I,
                                                        0)
                                                ),
                                                0
                                            ),
                                            "Não encontrado"),
                                        IFERROR(
                                            INDEX(M:M,
                                                MATCH(
                                                    A59&amp;B59,AG:AG,
                                                    0)
                                            ),
                                            "Não encontrado")
                                    )</f>
        <v>0</v>
      </c>
      <c r="M59" s="21">
        <f t="shared" si="14"/>
        <v>0</v>
      </c>
      <c r="N59" s="21">
        <f>IF(
                        C59="INSUMO",
                                        IFERROR(
                                            IF(
                                                INDEX(
                                                    Insumos!C:C,
                                                    MATCH(
                                                        A59&amp;B59,
                                                        Insumos!I:I,
                                                        0)
                                                )="Equipamento",
                                                INDEX(
                                                    Insumos!F:F,
                                                    MATCH(
                                                        A59&amp;B59,
                                                        Insumos!I:I,
                                                        0)
                                                ),
                                                0
                                            ),
                                            "Não encontrado"),
                                        IFERROR(
                                            INDEX(O:O,
                                                MATCH(
                                                    A59&amp;B59,AG:AG,
                                                    0)
                                            ),
                                            "Não encontrado")
                                    )</f>
        <v>0</v>
      </c>
      <c r="O59" s="21">
        <f t="shared" si="15"/>
        <v>0</v>
      </c>
      <c r="P59" s="21">
        <f>IF(
                        C59="INSUMO",
                                        IFERROR(
                                            IF(
                                                INDEX(
                                                    Insumos!C:C,
                                                    MATCH(
                                                        A59&amp;B59,
                                                        Insumos!I:I,
                                                        0)
                                                )="Transporte",
                                                INDEX(
                                                    Insumos!F:F,
                                                    MATCH(
                                                        A59&amp;B59,
                                                        Insumos!I:I,
                                                        0)
                                                ),
                                                0
                                            ),
                                            "Não encontrado"),
                                        IFERROR(
                                            INDEX(Q:Q,
                                                MATCH(
                                                    A59&amp;B59,AG:AG,
                                                    0)
                                            ),
                                            "Não encontrado")
                                    )</f>
        <v>0</v>
      </c>
      <c r="Q59" s="21">
        <f t="shared" si="16"/>
        <v>0</v>
      </c>
      <c r="R59" s="21">
        <f>IF(
                        C59="INSUMO",
                                        IFERROR(
                                            IF(
                                                INDEX(
                                                    Insumos!C:C,
                                                    MATCH(
                                                        A59&amp;B59,
                                                        Insumos!I:I,
                                                        0)
                                                )="Terceirizados",
                                                INDEX(
                                                    Insumos!F:F,
                                                    MATCH(
                                                        A59&amp;B59,
                                                        Insumos!I:I,
                                                        0)
                                                ),
                                                0
                                            ),
                                            "Não encontrado"),
                                        IFERROR(
                                            INDEX(S:S,
                                                MATCH(
                                                    A59&amp;B59,AG:AG,
                                                    0)
                                            ),
                                            "Não encontrado")
                                    )</f>
        <v>0</v>
      </c>
      <c r="S59" s="21">
        <f t="shared" si="17"/>
        <v>0</v>
      </c>
      <c r="T59" s="21">
        <f>IF(
                        C59="INSUMO",
                                        IFERROR(
                                            IF(
                                                INDEX(
                                                    Insumos!C:C,
                                                    MATCH(
                                                        A59&amp;B59,
                                                        Insumos!I:I,
                                                        0)
                                                )="Comissionamento",
                                                INDEX(
                                                    Insumos!F:F,
                                                    MATCH(
                                                        A59&amp;B59,
                                                        Insumos!I:I,
                                                        0)
                                                ),
                                                0
                                            ),
                                            "Não encontrado"),
                                        IFERROR(
                                            INDEX(U:U,
                                                MATCH(
                                                    A59&amp;B59,AG:AG,
                                                    0)
                                            ),
                                            "Não encontrado")
                                    )</f>
        <v>0</v>
      </c>
      <c r="U59" s="21">
        <f t="shared" si="18"/>
        <v>0</v>
      </c>
      <c r="V59" s="21">
        <f>IF(
                        C59="INSUMO",
                                        IFERROR(
                                            IF(
                                                INDEX(
                                                    Insumos!C:C,
                                                    MATCH(
                                                        A59&amp;B59,
                                                        Insumos!I:I,
                                                        0)
                                                )="Verba",
                                                INDEX(
                                                    Insumos!F:F,
                                                    MATCH(
                                                        A59&amp;B59,
                                                        Insumos!I:I,
                                                        0)
                                                ),
                                                0
                                            ),
                                            "Não encontrado"),
                                        IFERROR(
                                            INDEX(W:W,
                                                MATCH(
                                                    A59&amp;B59,AG:AG,
                                                    0)
                                            ),
                                            "Não encontrado")
                                    )</f>
        <v>0</v>
      </c>
      <c r="W59" s="21">
        <f t="shared" si="19"/>
        <v>0</v>
      </c>
      <c r="X59" s="21">
        <f>IF(
                        C59="INSUMO",
                                        IFERROR(
                                            IF(
                                                INDEX(
                                                    Insumos!C:C,
                                                    MATCH(
                                                        A59&amp;B59,
                                                        Insumos!I:I,
                                                        0)
                                                )="Outro",
                                                INDEX(
                                                    Insumos!F:F,
                                                    MATCH(
                                                        A59&amp;B59,
                                                        Insumos!I:I,
                                                        0)
                                                ),
                                                0
                                            ),
                                            "Não encontrado"),
                                        IFERROR(
                                            INDEX(Y:Y,
                                                MATCH(
                                                    A59&amp;B59,AG:AG,
                                                    0)
                                            ),
                                            "Não encontrado")
                                    )</f>
        <v>0</v>
      </c>
      <c r="Y59" s="21">
        <f t="shared" si="20"/>
        <v>0</v>
      </c>
      <c r="Z59" s="21">
        <f>IF(
                            C59="INSUMO",
                            IFERROR(
                                INDEX(
                                    Insumos!F:F,
                                    MATCH(
                                        A59&amp;B59,
                                        Insumos!I:I,
                                        0)
                                ),
                                "Não encontrado"),
                            IFERROR(
                                INDEX(AA:AA,
                                    MATCH(
                                        A59&amp;B59,AG:AG,
                                        0)
                                ),
                                "Não encontrado")
                        )</f>
        <v>52.66</v>
      </c>
      <c r="AA59" s="21">
        <f t="shared" si="21"/>
        <v>1.5587359999999999</v>
      </c>
      <c r="AB59" s="45"/>
      <c r="AC59" s="45"/>
      <c r="AD59" s="61" t="s">
        <v>89</v>
      </c>
      <c r="AE59" s="72"/>
      <c r="AF59" s="72"/>
    </row>
    <row r="60" spans="1:33" ht="25.5" x14ac:dyDescent="0.2">
      <c r="A60" s="63" t="s">
        <v>102</v>
      </c>
      <c r="B60" s="64" t="s">
        <v>98</v>
      </c>
      <c r="C60" s="65" t="s">
        <v>89</v>
      </c>
      <c r="D60" s="66" t="s">
        <v>488</v>
      </c>
      <c r="E60" s="66" t="s">
        <v>103</v>
      </c>
      <c r="F60" s="67" t="s">
        <v>70</v>
      </c>
      <c r="G60" s="22"/>
      <c r="H60" s="23"/>
      <c r="I60" s="23">
        <f>SUM(I61:I64)</f>
        <v>8.2751420000000007</v>
      </c>
      <c r="J60" s="23"/>
      <c r="K60" s="23">
        <f>SUM(K61:K64)</f>
        <v>12.400705173039999</v>
      </c>
      <c r="L60" s="23"/>
      <c r="M60" s="23">
        <f>SUM(M61:M64)</f>
        <v>12.400705173039999</v>
      </c>
      <c r="N60" s="23"/>
      <c r="O60" s="23">
        <f>SUM(O61:O64)</f>
        <v>0</v>
      </c>
      <c r="P60" s="23"/>
      <c r="Q60" s="23">
        <f>SUM(Q61:Q64)</f>
        <v>0</v>
      </c>
      <c r="R60" s="23"/>
      <c r="S60" s="23">
        <f>SUM(S61:S64)</f>
        <v>0</v>
      </c>
      <c r="T60" s="23"/>
      <c r="U60" s="23">
        <f>SUM(U61:U64)</f>
        <v>0</v>
      </c>
      <c r="V60" s="23"/>
      <c r="W60" s="23">
        <f>SUM(W61:W64)</f>
        <v>0</v>
      </c>
      <c r="X60" s="23"/>
      <c r="Y60" s="23">
        <f>SUM(Y61:Y64)</f>
        <v>0</v>
      </c>
      <c r="Z60" s="23"/>
      <c r="AA60" s="23">
        <f>SUM(AA61:AA64)</f>
        <v>20.675847173040001</v>
      </c>
      <c r="AB60" s="43" t="s">
        <v>89</v>
      </c>
      <c r="AC60" s="43"/>
      <c r="AD60" s="66" t="s">
        <v>89</v>
      </c>
      <c r="AE60" s="68" t="s">
        <v>89</v>
      </c>
      <c r="AF60" s="68" t="s">
        <v>558</v>
      </c>
      <c r="AG60" t="str">
        <f>A60&amp;B60&amp;C60</f>
        <v>96130SINAPI</v>
      </c>
    </row>
    <row r="61" spans="1:33" ht="25.5" x14ac:dyDescent="0.2">
      <c r="A61" s="59" t="s">
        <v>514</v>
      </c>
      <c r="B61" s="60" t="s">
        <v>98</v>
      </c>
      <c r="C61" s="71" t="s">
        <v>46</v>
      </c>
      <c r="D61" s="61" t="s">
        <v>488</v>
      </c>
      <c r="E61" s="61" t="s">
        <v>515</v>
      </c>
      <c r="F61" s="17" t="s">
        <v>511</v>
      </c>
      <c r="G61" s="17">
        <v>7.0599999999999996E-2</v>
      </c>
      <c r="H61" s="21">
        <f>IF(
                        C61="INSUMO",
                                        IFERROR(
                                            IF(
                                                INDEX(
                                                    Insumos!C:C,
                                                    MATCH(
                                                        A61&amp;B61,
                                                        Insumos!I:I,
                                                        0)
                                                )="Material",
                                                INDEX(
                                                    Insumos!F:F,
                                                    MATCH(
                                                        A61&amp;B61,
                                                        Insumos!I:I,
                                                        0)
                                                ),
                                                0
                                            ),
                                            "Não encontrado"),
                                        IFERROR(
                                            INDEX(I:I,
                                                MATCH(
                                                    A61&amp;B61,AG:AG,
                                                    0)
                                            ),
                                            "Não encontrado")
                                    )</f>
        <v>4.13</v>
      </c>
      <c r="I61" s="21">
        <f>H61*G61/1</f>
        <v>0.291578</v>
      </c>
      <c r="J61" s="21">
        <f t="shared" ref="J61:K64" si="22">T61 + N61 + L61 + X61 + R61 + P61 + V61</f>
        <v>18.044604000000003</v>
      </c>
      <c r="K61" s="21">
        <f t="shared" si="22"/>
        <v>1.2739490424000002</v>
      </c>
      <c r="L61" s="21">
        <f>IF(
                        C61="INSUMO",
                                        IFERROR(
                                            IF(
                                                INDEX(
                                                    Insumos!C:C,
                                                    MATCH(
                                                        A61&amp;B61,
                                                        Insumos!I:I,
                                                        0)
                                                )="Mao_obra",
                                                INDEX(
                                                    Insumos!F:F,
                                                    MATCH(
                                                        A61&amp;B61,
                                                        Insumos!I:I,
                                                        0)
                                                ),
                                                0
                                            ),
                                            "Não encontrado"),
                                        IFERROR(
                                            INDEX(M:M,
                                                MATCH(
                                                    A61&amp;B61,AG:AG,
                                                    0)
                                            ),
                                            "Não encontrado")
                                    )</f>
        <v>18.044604000000003</v>
      </c>
      <c r="M61" s="21">
        <f>L61*G61/1</f>
        <v>1.2739490424000002</v>
      </c>
      <c r="N61" s="21">
        <f>IF(
                        C61="INSUMO",
                                        IFERROR(
                                            IF(
                                                INDEX(
                                                    Insumos!C:C,
                                                    MATCH(
                                                        A61&amp;B61,
                                                        Insumos!I:I,
                                                        0)
                                                )="Equipamento",
                                                INDEX(
                                                    Insumos!F:F,
                                                    MATCH(
                                                        A61&amp;B61,
                                                        Insumos!I:I,
                                                        0)
                                                ),
                                                0
                                            ),
                                            "Não encontrado"),
                                        IFERROR(
                                            INDEX(O:O,
                                                MATCH(
                                                    A61&amp;B61,AG:AG,
                                                    0)
                                            ),
                                            "Não encontrado")
                                    )</f>
        <v>0</v>
      </c>
      <c r="O61" s="21">
        <f>N61*G61/1</f>
        <v>0</v>
      </c>
      <c r="P61" s="21">
        <f>IF(
                        C61="INSUMO",
                                        IFERROR(
                                            IF(
                                                INDEX(
                                                    Insumos!C:C,
                                                    MATCH(
                                                        A61&amp;B61,
                                                        Insumos!I:I,
                                                        0)
                                                )="Transporte",
                                                INDEX(
                                                    Insumos!F:F,
                                                    MATCH(
                                                        A61&amp;B61,
                                                        Insumos!I:I,
                                                        0)
                                                ),
                                                0
                                            ),
                                            "Não encontrado"),
                                        IFERROR(
                                            INDEX(Q:Q,
                                                MATCH(
                                                    A61&amp;B61,AG:AG,
                                                    0)
                                            ),
                                            "Não encontrado")
                                    )</f>
        <v>0</v>
      </c>
      <c r="Q61" s="21">
        <f>P61*G61/1</f>
        <v>0</v>
      </c>
      <c r="R61" s="21">
        <f>IF(
                        C61="INSUMO",
                                        IFERROR(
                                            IF(
                                                INDEX(
                                                    Insumos!C:C,
                                                    MATCH(
                                                        A61&amp;B61,
                                                        Insumos!I:I,
                                                        0)
                                                )="Terceirizados",
                                                INDEX(
                                                    Insumos!F:F,
                                                    MATCH(
                                                        A61&amp;B61,
                                                        Insumos!I:I,
                                                        0)
                                                ),
                                                0
                                            ),
                                            "Não encontrado"),
                                        IFERROR(
                                            INDEX(S:S,
                                                MATCH(
                                                    A61&amp;B61,AG:AG,
                                                    0)
                                            ),
                                            "Não encontrado")
                                    )</f>
        <v>0</v>
      </c>
      <c r="S61" s="21">
        <f>R61*G61/1</f>
        <v>0</v>
      </c>
      <c r="T61" s="21">
        <f>IF(
                        C61="INSUMO",
                                        IFERROR(
                                            IF(
                                                INDEX(
                                                    Insumos!C:C,
                                                    MATCH(
                                                        A61&amp;B61,
                                                        Insumos!I:I,
                                                        0)
                                                )="Comissionamento",
                                                INDEX(
                                                    Insumos!F:F,
                                                    MATCH(
                                                        A61&amp;B61,
                                                        Insumos!I:I,
                                                        0)
                                                ),
                                                0
                                            ),
                                            "Não encontrado"),
                                        IFERROR(
                                            INDEX(U:U,
                                                MATCH(
                                                    A61&amp;B61,AG:AG,
                                                    0)
                                            ),
                                            "Não encontrado")
                                    )</f>
        <v>0</v>
      </c>
      <c r="U61" s="21">
        <f>T61*G61/1</f>
        <v>0</v>
      </c>
      <c r="V61" s="21">
        <f>IF(
                        C61="INSUMO",
                                        IFERROR(
                                            IF(
                                                INDEX(
                                                    Insumos!C:C,
                                                    MATCH(
                                                        A61&amp;B61,
                                                        Insumos!I:I,
                                                        0)
                                                )="Verba",
                                                INDEX(
                                                    Insumos!F:F,
                                                    MATCH(
                                                        A61&amp;B61,
                                                        Insumos!I:I,
                                                        0)
                                                ),
                                                0
                                            ),
                                            "Não encontrado"),
                                        IFERROR(
                                            INDEX(W:W,
                                                MATCH(
                                                    A61&amp;B61,AG:AG,
                                                    0)
                                            ),
                                            "Não encontrado")
                                    )</f>
        <v>0</v>
      </c>
      <c r="W61" s="21">
        <f>V61*G61/1</f>
        <v>0</v>
      </c>
      <c r="X61" s="21">
        <f>IF(
                        C61="INSUMO",
                                        IFERROR(
                                            IF(
                                                INDEX(
                                                    Insumos!C:C,
                                                    MATCH(
                                                        A61&amp;B61,
                                                        Insumos!I:I,
                                                        0)
                                                )="Outro",
                                                INDEX(
                                                    Insumos!F:F,
                                                    MATCH(
                                                        A61&amp;B61,
                                                        Insumos!I:I,
                                                        0)
                                                ),
                                                0
                                            ),
                                            "Não encontrado"),
                                        IFERROR(
                                            INDEX(Y:Y,
                                                MATCH(
                                                    A61&amp;B61,AG:AG,
                                                    0)
                                            ),
                                            "Não encontrado")
                                    )</f>
        <v>0</v>
      </c>
      <c r="Y61" s="21">
        <f>X61*G61/1</f>
        <v>0</v>
      </c>
      <c r="Z61" s="21">
        <f>IF(
                            C61="INSUMO",
                            IFERROR(
                                INDEX(
                                    Insumos!F:F,
                                    MATCH(
                                        A61&amp;B61,
                                        Insumos!I:I,
                                        0)
                                ),
                                "Não encontrado"),
                            IFERROR(
                                INDEX(AA:AA,
                                    MATCH(
                                        A61&amp;B61,AG:AG,
                                        0)
                                ),
                                "Não encontrado")
                        )</f>
        <v>22.174604000000002</v>
      </c>
      <c r="AA61" s="21">
        <f>G61*Z61</f>
        <v>1.5655270424000001</v>
      </c>
      <c r="AB61" s="45"/>
      <c r="AC61" s="45"/>
      <c r="AD61" s="61" t="s">
        <v>89</v>
      </c>
      <c r="AE61" s="72"/>
      <c r="AF61" s="72"/>
    </row>
    <row r="62" spans="1:33" ht="25.5" x14ac:dyDescent="0.2">
      <c r="A62" s="54" t="s">
        <v>559</v>
      </c>
      <c r="B62" s="55" t="s">
        <v>98</v>
      </c>
      <c r="C62" s="69" t="s">
        <v>46</v>
      </c>
      <c r="D62" s="57" t="s">
        <v>488</v>
      </c>
      <c r="E62" s="57" t="s">
        <v>560</v>
      </c>
      <c r="F62" s="16" t="s">
        <v>511</v>
      </c>
      <c r="G62" s="16">
        <v>0.43219999999999997</v>
      </c>
      <c r="H62" s="20">
        <f>IF(
                        C62="INSUMO",
                                        IFERROR(
                                            IF(
                                                INDEX(
                                                    Insumos!C:C,
                                                    MATCH(
                                                        A62&amp;B62,
                                                        Insumos!I:I,
                                                        0)
                                                )="Material",
                                                INDEX(
                                                    Insumos!F:F,
                                                    MATCH(
                                                        A62&amp;B62,
                                                        Insumos!I:I,
                                                        0)
                                                ),
                                                0
                                            ),
                                            "Não encontrado"),
                                        IFERROR(
                                            INDEX(I:I,
                                                MATCH(
                                                    A62&amp;B62,AG:AG,
                                                    0)
                                            ),
                                            "Não encontrado")
                                    )</f>
        <v>6.03</v>
      </c>
      <c r="I62" s="20">
        <f>H62*G62/1</f>
        <v>2.606166</v>
      </c>
      <c r="J62" s="20">
        <f t="shared" si="22"/>
        <v>25.7444612</v>
      </c>
      <c r="K62" s="20">
        <f t="shared" si="22"/>
        <v>11.126756130639999</v>
      </c>
      <c r="L62" s="20">
        <f>IF(
                        C62="INSUMO",
                                        IFERROR(
                                            IF(
                                                INDEX(
                                                    Insumos!C:C,
                                                    MATCH(
                                                        A62&amp;B62,
                                                        Insumos!I:I,
                                                        0)
                                                )="Mao_obra",
                                                INDEX(
                                                    Insumos!F:F,
                                                    MATCH(
                                                        A62&amp;B62,
                                                        Insumos!I:I,
                                                        0)
                                                ),
                                                0
                                            ),
                                            "Não encontrado"),
                                        IFERROR(
                                            INDEX(M:M,
                                                MATCH(
                                                    A62&amp;B62,AG:AG,
                                                    0)
                                            ),
                                            "Não encontrado")
                                    )</f>
        <v>25.7444612</v>
      </c>
      <c r="M62" s="20">
        <f>L62*G62/1</f>
        <v>11.126756130639999</v>
      </c>
      <c r="N62" s="20">
        <f>IF(
                        C62="INSUMO",
                                        IFERROR(
                                            IF(
                                                INDEX(
                                                    Insumos!C:C,
                                                    MATCH(
                                                        A62&amp;B62,
                                                        Insumos!I:I,
                                                        0)
                                                )="Equipamento",
                                                INDEX(
                                                    Insumos!F:F,
                                                    MATCH(
                                                        A62&amp;B62,
                                                        Insumos!I:I,
                                                        0)
                                                ),
                                                0
                                            ),
                                            "Não encontrado"),
                                        IFERROR(
                                            INDEX(O:O,
                                                MATCH(
                                                    A62&amp;B62,AG:AG,
                                                    0)
                                            ),
                                            "Não encontrado")
                                    )</f>
        <v>0</v>
      </c>
      <c r="O62" s="20">
        <f>N62*G62/1</f>
        <v>0</v>
      </c>
      <c r="P62" s="20">
        <f>IF(
                        C62="INSUMO",
                                        IFERROR(
                                            IF(
                                                INDEX(
                                                    Insumos!C:C,
                                                    MATCH(
                                                        A62&amp;B62,
                                                        Insumos!I:I,
                                                        0)
                                                )="Transporte",
                                                INDEX(
                                                    Insumos!F:F,
                                                    MATCH(
                                                        A62&amp;B62,
                                                        Insumos!I:I,
                                                        0)
                                                ),
                                                0
                                            ),
                                            "Não encontrado"),
                                        IFERROR(
                                            INDEX(Q:Q,
                                                MATCH(
                                                    A62&amp;B62,AG:AG,
                                                    0)
                                            ),
                                            "Não encontrado")
                                    )</f>
        <v>0</v>
      </c>
      <c r="Q62" s="20">
        <f>P62*G62/1</f>
        <v>0</v>
      </c>
      <c r="R62" s="20">
        <f>IF(
                        C62="INSUMO",
                                        IFERROR(
                                            IF(
                                                INDEX(
                                                    Insumos!C:C,
                                                    MATCH(
                                                        A62&amp;B62,
                                                        Insumos!I:I,
                                                        0)
                                                )="Terceirizados",
                                                INDEX(
                                                    Insumos!F:F,
                                                    MATCH(
                                                        A62&amp;B62,
                                                        Insumos!I:I,
                                                        0)
                                                ),
                                                0
                                            ),
                                            "Não encontrado"),
                                        IFERROR(
                                            INDEX(S:S,
                                                MATCH(
                                                    A62&amp;B62,AG:AG,
                                                    0)
                                            ),
                                            "Não encontrado")
                                    )</f>
        <v>0</v>
      </c>
      <c r="S62" s="20">
        <f>R62*G62/1</f>
        <v>0</v>
      </c>
      <c r="T62" s="20">
        <f>IF(
                        C62="INSUMO",
                                        IFERROR(
                                            IF(
                                                INDEX(
                                                    Insumos!C:C,
                                                    MATCH(
                                                        A62&amp;B62,
                                                        Insumos!I:I,
                                                        0)
                                                )="Comissionamento",
                                                INDEX(
                                                    Insumos!F:F,
                                                    MATCH(
                                                        A62&amp;B62,
                                                        Insumos!I:I,
                                                        0)
                                                ),
                                                0
                                            ),
                                            "Não encontrado"),
                                        IFERROR(
                                            INDEX(U:U,
                                                MATCH(
                                                    A62&amp;B62,AG:AG,
                                                    0)
                                            ),
                                            "Não encontrado")
                                    )</f>
        <v>0</v>
      </c>
      <c r="U62" s="20">
        <f>T62*G62/1</f>
        <v>0</v>
      </c>
      <c r="V62" s="20">
        <f>IF(
                        C62="INSUMO",
                                        IFERROR(
                                            IF(
                                                INDEX(
                                                    Insumos!C:C,
                                                    MATCH(
                                                        A62&amp;B62,
                                                        Insumos!I:I,
                                                        0)
                                                )="Verba",
                                                INDEX(
                                                    Insumos!F:F,
                                                    MATCH(
                                                        A62&amp;B62,
                                                        Insumos!I:I,
                                                        0)
                                                ),
                                                0
                                            ),
                                            "Não encontrado"),
                                        IFERROR(
                                            INDEX(W:W,
                                                MATCH(
                                                    A62&amp;B62,AG:AG,
                                                    0)
                                            ),
                                            "Não encontrado")
                                    )</f>
        <v>0</v>
      </c>
      <c r="W62" s="20">
        <f>V62*G62/1</f>
        <v>0</v>
      </c>
      <c r="X62" s="20">
        <f>IF(
                        C62="INSUMO",
                                        IFERROR(
                                            IF(
                                                INDEX(
                                                    Insumos!C:C,
                                                    MATCH(
                                                        A62&amp;B62,
                                                        Insumos!I:I,
                                                        0)
                                                )="Outro",
                                                INDEX(
                                                    Insumos!F:F,
                                                    MATCH(
                                                        A62&amp;B62,
                                                        Insumos!I:I,
                                                        0)
                                                ),
                                                0
                                            ),
                                            "Não encontrado"),
                                        IFERROR(
                                            INDEX(Y:Y,
                                                MATCH(
                                                    A62&amp;B62,AG:AG,
                                                    0)
                                            ),
                                            "Não encontrado")
                                    )</f>
        <v>0</v>
      </c>
      <c r="Y62" s="20">
        <f>X62*G62/1</f>
        <v>0</v>
      </c>
      <c r="Z62" s="20">
        <f>IF(
                            C62="INSUMO",
                            IFERROR(
                                INDEX(
                                    Insumos!F:F,
                                    MATCH(
                                        A62&amp;B62,
                                        Insumos!I:I,
                                        0)
                                ),
                                "Não encontrado"),
                            IFERROR(
                                INDEX(AA:AA,
                                    MATCH(
                                        A62&amp;B62,AG:AG,
                                        0)
                                ),
                                "Não encontrado")
                        )</f>
        <v>31.774461200000001</v>
      </c>
      <c r="AA62" s="20">
        <f>G62*Z62</f>
        <v>13.73292213064</v>
      </c>
      <c r="AB62" s="44"/>
      <c r="AC62" s="44"/>
      <c r="AD62" s="57" t="s">
        <v>89</v>
      </c>
      <c r="AE62" s="70"/>
      <c r="AF62" s="70"/>
    </row>
    <row r="63" spans="1:33" x14ac:dyDescent="0.2">
      <c r="A63" s="59" t="s">
        <v>561</v>
      </c>
      <c r="B63" s="60" t="s">
        <v>98</v>
      </c>
      <c r="C63" s="71" t="s">
        <v>58</v>
      </c>
      <c r="D63" s="61" t="s">
        <v>488</v>
      </c>
      <c r="E63" s="61" t="s">
        <v>562</v>
      </c>
      <c r="F63" s="17" t="s">
        <v>537</v>
      </c>
      <c r="G63" s="17">
        <v>0.755</v>
      </c>
      <c r="H63" s="21">
        <f>IF(
                        C63="INSUMO",
                                        IFERROR(
                                            IF(
                                                INDEX(
                                                    Insumos!C:C,
                                                    MATCH(
                                                        A63&amp;B63,
                                                        Insumos!I:I,
                                                        0)
                                                )="Material",
                                                INDEX(
                                                    Insumos!F:F,
                                                    MATCH(
                                                        A63&amp;B63,
                                                        Insumos!I:I,
                                                        0)
                                                ),
                                                0
                                            ),
                                            "Não encontrado"),
                                        IFERROR(
                                            INDEX(I:I,
                                                MATCH(
                                                    A63&amp;B63,AG:AG,
                                                    0)
                                            ),
                                            "Não encontrado")
                                    )</f>
        <v>7.05</v>
      </c>
      <c r="I63" s="21">
        <f>H63*G63/1</f>
        <v>5.3227500000000001</v>
      </c>
      <c r="J63" s="21">
        <f t="shared" si="22"/>
        <v>0</v>
      </c>
      <c r="K63" s="21">
        <f t="shared" si="22"/>
        <v>0</v>
      </c>
      <c r="L63" s="21">
        <f>IF(
                        C63="INSUMO",
                                        IFERROR(
                                            IF(
                                                INDEX(
                                                    Insumos!C:C,
                                                    MATCH(
                                                        A63&amp;B63,
                                                        Insumos!I:I,
                                                        0)
                                                )="Mao_obra",
                                                INDEX(
                                                    Insumos!F:F,
                                                    MATCH(
                                                        A63&amp;B63,
                                                        Insumos!I:I,
                                                        0)
                                                ),
                                                0
                                            ),
                                            "Não encontrado"),
                                        IFERROR(
                                            INDEX(M:M,
                                                MATCH(
                                                    A63&amp;B63,AG:AG,
                                                    0)
                                            ),
                                            "Não encontrado")
                                    )</f>
        <v>0</v>
      </c>
      <c r="M63" s="21">
        <f>L63*G63/1</f>
        <v>0</v>
      </c>
      <c r="N63" s="21">
        <f>IF(
                        C63="INSUMO",
                                        IFERROR(
                                            IF(
                                                INDEX(
                                                    Insumos!C:C,
                                                    MATCH(
                                                        A63&amp;B63,
                                                        Insumos!I:I,
                                                        0)
                                                )="Equipamento",
                                                INDEX(
                                                    Insumos!F:F,
                                                    MATCH(
                                                        A63&amp;B63,
                                                        Insumos!I:I,
                                                        0)
                                                ),
                                                0
                                            ),
                                            "Não encontrado"),
                                        IFERROR(
                                            INDEX(O:O,
                                                MATCH(
                                                    A63&amp;B63,AG:AG,
                                                    0)
                                            ),
                                            "Não encontrado")
                                    )</f>
        <v>0</v>
      </c>
      <c r="O63" s="21">
        <f>N63*G63/1</f>
        <v>0</v>
      </c>
      <c r="P63" s="21">
        <f>IF(
                        C63="INSUMO",
                                        IFERROR(
                                            IF(
                                                INDEX(
                                                    Insumos!C:C,
                                                    MATCH(
                                                        A63&amp;B63,
                                                        Insumos!I:I,
                                                        0)
                                                )="Transporte",
                                                INDEX(
                                                    Insumos!F:F,
                                                    MATCH(
                                                        A63&amp;B63,
                                                        Insumos!I:I,
                                                        0)
                                                ),
                                                0
                                            ),
                                            "Não encontrado"),
                                        IFERROR(
                                            INDEX(Q:Q,
                                                MATCH(
                                                    A63&amp;B63,AG:AG,
                                                    0)
                                            ),
                                            "Não encontrado")
                                    )</f>
        <v>0</v>
      </c>
      <c r="Q63" s="21">
        <f>P63*G63/1</f>
        <v>0</v>
      </c>
      <c r="R63" s="21">
        <f>IF(
                        C63="INSUMO",
                                        IFERROR(
                                            IF(
                                                INDEX(
                                                    Insumos!C:C,
                                                    MATCH(
                                                        A63&amp;B63,
                                                        Insumos!I:I,
                                                        0)
                                                )="Terceirizados",
                                                INDEX(
                                                    Insumos!F:F,
                                                    MATCH(
                                                        A63&amp;B63,
                                                        Insumos!I:I,
                                                        0)
                                                ),
                                                0
                                            ),
                                            "Não encontrado"),
                                        IFERROR(
                                            INDEX(S:S,
                                                MATCH(
                                                    A63&amp;B63,AG:AG,
                                                    0)
                                            ),
                                            "Não encontrado")
                                    )</f>
        <v>0</v>
      </c>
      <c r="S63" s="21">
        <f>R63*G63/1</f>
        <v>0</v>
      </c>
      <c r="T63" s="21">
        <f>IF(
                        C63="INSUMO",
                                        IFERROR(
                                            IF(
                                                INDEX(
                                                    Insumos!C:C,
                                                    MATCH(
                                                        A63&amp;B63,
                                                        Insumos!I:I,
                                                        0)
                                                )="Comissionamento",
                                                INDEX(
                                                    Insumos!F:F,
                                                    MATCH(
                                                        A63&amp;B63,
                                                        Insumos!I:I,
                                                        0)
                                                ),
                                                0
                                            ),
                                            "Não encontrado"),
                                        IFERROR(
                                            INDEX(U:U,
                                                MATCH(
                                                    A63&amp;B63,AG:AG,
                                                    0)
                                            ),
                                            "Não encontrado")
                                    )</f>
        <v>0</v>
      </c>
      <c r="U63" s="21">
        <f>T63*G63/1</f>
        <v>0</v>
      </c>
      <c r="V63" s="21">
        <f>IF(
                        C63="INSUMO",
                                        IFERROR(
                                            IF(
                                                INDEX(
                                                    Insumos!C:C,
                                                    MATCH(
                                                        A63&amp;B63,
                                                        Insumos!I:I,
                                                        0)
                                                )="Verba",
                                                INDEX(
                                                    Insumos!F:F,
                                                    MATCH(
                                                        A63&amp;B63,
                                                        Insumos!I:I,
                                                        0)
                                                ),
                                                0
                                            ),
                                            "Não encontrado"),
                                        IFERROR(
                                            INDEX(W:W,
                                                MATCH(
                                                    A63&amp;B63,AG:AG,
                                                    0)
                                            ),
                                            "Não encontrado")
                                    )</f>
        <v>0</v>
      </c>
      <c r="W63" s="21">
        <f>V63*G63/1</f>
        <v>0</v>
      </c>
      <c r="X63" s="21">
        <f>IF(
                        C63="INSUMO",
                                        IFERROR(
                                            IF(
                                                INDEX(
                                                    Insumos!C:C,
                                                    MATCH(
                                                        A63&amp;B63,
                                                        Insumos!I:I,
                                                        0)
                                                )="Outro",
                                                INDEX(
                                                    Insumos!F:F,
                                                    MATCH(
                                                        A63&amp;B63,
                                                        Insumos!I:I,
                                                        0)
                                                ),
                                                0
                                            ),
                                            "Não encontrado"),
                                        IFERROR(
                                            INDEX(Y:Y,
                                                MATCH(
                                                    A63&amp;B63,AG:AG,
                                                    0)
                                            ),
                                            "Não encontrado")
                                    )</f>
        <v>0</v>
      </c>
      <c r="Y63" s="21">
        <f>X63*G63/1</f>
        <v>0</v>
      </c>
      <c r="Z63" s="21">
        <f>IF(
                            C63="INSUMO",
                            IFERROR(
                                INDEX(
                                    Insumos!F:F,
                                    MATCH(
                                        A63&amp;B63,
                                        Insumos!I:I,
                                        0)
                                ),
                                "Não encontrado"),
                            IFERROR(
                                INDEX(AA:AA,
                                    MATCH(
                                        A63&amp;B63,AG:AG,
                                        0)
                                ),
                                "Não encontrado")
                        )</f>
        <v>7.05</v>
      </c>
      <c r="AA63" s="21">
        <f>G63*Z63</f>
        <v>5.3227500000000001</v>
      </c>
      <c r="AB63" s="45"/>
      <c r="AC63" s="45"/>
      <c r="AD63" s="61" t="s">
        <v>89</v>
      </c>
      <c r="AE63" s="72"/>
      <c r="AF63" s="72"/>
    </row>
    <row r="64" spans="1:33" ht="25.5" x14ac:dyDescent="0.2">
      <c r="A64" s="54" t="s">
        <v>563</v>
      </c>
      <c r="B64" s="55" t="s">
        <v>98</v>
      </c>
      <c r="C64" s="69" t="s">
        <v>58</v>
      </c>
      <c r="D64" s="57" t="s">
        <v>488</v>
      </c>
      <c r="E64" s="57" t="s">
        <v>564</v>
      </c>
      <c r="F64" s="16" t="s">
        <v>56</v>
      </c>
      <c r="G64" s="16">
        <v>4.1399999999999999E-2</v>
      </c>
      <c r="H64" s="20">
        <f>IF(
                        C64="INSUMO",
                                        IFERROR(
                                            IF(
                                                INDEX(
                                                    Insumos!C:C,
                                                    MATCH(
                                                        A64&amp;B64,
                                                        Insumos!I:I,
                                                        0)
                                                )="Material",
                                                INDEX(
                                                    Insumos!F:F,
                                                    MATCH(
                                                        A64&amp;B64,
                                                        Insumos!I:I,
                                                        0)
                                                ),
                                                0
                                            ),
                                            "Não encontrado"),
                                        IFERROR(
                                            INDEX(I:I,
                                                MATCH(
                                                    A64&amp;B64,AG:AG,
                                                    0)
                                            ),
                                            "Não encontrado")
                                    )</f>
        <v>1.32</v>
      </c>
      <c r="I64" s="20">
        <f>H64*G64/1</f>
        <v>5.4648000000000002E-2</v>
      </c>
      <c r="J64" s="20">
        <f t="shared" si="22"/>
        <v>0</v>
      </c>
      <c r="K64" s="20">
        <f t="shared" si="22"/>
        <v>0</v>
      </c>
      <c r="L64" s="20">
        <f>IF(
                        C64="INSUMO",
                                        IFERROR(
                                            IF(
                                                INDEX(
                                                    Insumos!C:C,
                                                    MATCH(
                                                        A64&amp;B64,
                                                        Insumos!I:I,
                                                        0)
                                                )="Mao_obra",
                                                INDEX(
                                                    Insumos!F:F,
                                                    MATCH(
                                                        A64&amp;B64,
                                                        Insumos!I:I,
                                                        0)
                                                ),
                                                0
                                            ),
                                            "Não encontrado"),
                                        IFERROR(
                                            INDEX(M:M,
                                                MATCH(
                                                    A64&amp;B64,AG:AG,
                                                    0)
                                            ),
                                            "Não encontrado")
                                    )</f>
        <v>0</v>
      </c>
      <c r="M64" s="20">
        <f>L64*G64/1</f>
        <v>0</v>
      </c>
      <c r="N64" s="20">
        <f>IF(
                        C64="INSUMO",
                                        IFERROR(
                                            IF(
                                                INDEX(
                                                    Insumos!C:C,
                                                    MATCH(
                                                        A64&amp;B64,
                                                        Insumos!I:I,
                                                        0)
                                                )="Equipamento",
                                                INDEX(
                                                    Insumos!F:F,
                                                    MATCH(
                                                        A64&amp;B64,
                                                        Insumos!I:I,
                                                        0)
                                                ),
                                                0
                                            ),
                                            "Não encontrado"),
                                        IFERROR(
                                            INDEX(O:O,
                                                MATCH(
                                                    A64&amp;B64,AG:AG,
                                                    0)
                                            ),
                                            "Não encontrado")
                                    )</f>
        <v>0</v>
      </c>
      <c r="O64" s="20">
        <f>N64*G64/1</f>
        <v>0</v>
      </c>
      <c r="P64" s="20">
        <f>IF(
                        C64="INSUMO",
                                        IFERROR(
                                            IF(
                                                INDEX(
                                                    Insumos!C:C,
                                                    MATCH(
                                                        A64&amp;B64,
                                                        Insumos!I:I,
                                                        0)
                                                )="Transporte",
                                                INDEX(
                                                    Insumos!F:F,
                                                    MATCH(
                                                        A64&amp;B64,
                                                        Insumos!I:I,
                                                        0)
                                                ),
                                                0
                                            ),
                                            "Não encontrado"),
                                        IFERROR(
                                            INDEX(Q:Q,
                                                MATCH(
                                                    A64&amp;B64,AG:AG,
                                                    0)
                                            ),
                                            "Não encontrado")
                                    )</f>
        <v>0</v>
      </c>
      <c r="Q64" s="20">
        <f>P64*G64/1</f>
        <v>0</v>
      </c>
      <c r="R64" s="20">
        <f>IF(
                        C64="INSUMO",
                                        IFERROR(
                                            IF(
                                                INDEX(
                                                    Insumos!C:C,
                                                    MATCH(
                                                        A64&amp;B64,
                                                        Insumos!I:I,
                                                        0)
                                                )="Terceirizados",
                                                INDEX(
                                                    Insumos!F:F,
                                                    MATCH(
                                                        A64&amp;B64,
                                                        Insumos!I:I,
                                                        0)
                                                ),
                                                0
                                            ),
                                            "Não encontrado"),
                                        IFERROR(
                                            INDEX(S:S,
                                                MATCH(
                                                    A64&amp;B64,AG:AG,
                                                    0)
                                            ),
                                            "Não encontrado")
                                    )</f>
        <v>0</v>
      </c>
      <c r="S64" s="20">
        <f>R64*G64/1</f>
        <v>0</v>
      </c>
      <c r="T64" s="20">
        <f>IF(
                        C64="INSUMO",
                                        IFERROR(
                                            IF(
                                                INDEX(
                                                    Insumos!C:C,
                                                    MATCH(
                                                        A64&amp;B64,
                                                        Insumos!I:I,
                                                        0)
                                                )="Comissionamento",
                                                INDEX(
                                                    Insumos!F:F,
                                                    MATCH(
                                                        A64&amp;B64,
                                                        Insumos!I:I,
                                                        0)
                                                ),
                                                0
                                            ),
                                            "Não encontrado"),
                                        IFERROR(
                                            INDEX(U:U,
                                                MATCH(
                                                    A64&amp;B64,AG:AG,
                                                    0)
                                            ),
                                            "Não encontrado")
                                    )</f>
        <v>0</v>
      </c>
      <c r="U64" s="20">
        <f>T64*G64/1</f>
        <v>0</v>
      </c>
      <c r="V64" s="20">
        <f>IF(
                        C64="INSUMO",
                                        IFERROR(
                                            IF(
                                                INDEX(
                                                    Insumos!C:C,
                                                    MATCH(
                                                        A64&amp;B64,
                                                        Insumos!I:I,
                                                        0)
                                                )="Verba",
                                                INDEX(
                                                    Insumos!F:F,
                                                    MATCH(
                                                        A64&amp;B64,
                                                        Insumos!I:I,
                                                        0)
                                                ),
                                                0
                                            ),
                                            "Não encontrado"),
                                        IFERROR(
                                            INDEX(W:W,
                                                MATCH(
                                                    A64&amp;B64,AG:AG,
                                                    0)
                                            ),
                                            "Não encontrado")
                                    )</f>
        <v>0</v>
      </c>
      <c r="W64" s="20">
        <f>V64*G64/1</f>
        <v>0</v>
      </c>
      <c r="X64" s="20">
        <f>IF(
                        C64="INSUMO",
                                        IFERROR(
                                            IF(
                                                INDEX(
                                                    Insumos!C:C,
                                                    MATCH(
                                                        A64&amp;B64,
                                                        Insumos!I:I,
                                                        0)
                                                )="Outro",
                                                INDEX(
                                                    Insumos!F:F,
                                                    MATCH(
                                                        A64&amp;B64,
                                                        Insumos!I:I,
                                                        0)
                                                ),
                                                0
                                            ),
                                            "Não encontrado"),
                                        IFERROR(
                                            INDEX(Y:Y,
                                                MATCH(
                                                    A64&amp;B64,AG:AG,
                                                    0)
                                            ),
                                            "Não encontrado")
                                    )</f>
        <v>0</v>
      </c>
      <c r="Y64" s="20">
        <f>X64*G64/1</f>
        <v>0</v>
      </c>
      <c r="Z64" s="20">
        <f>IF(
                            C64="INSUMO",
                            IFERROR(
                                INDEX(
                                    Insumos!F:F,
                                    MATCH(
                                        A64&amp;B64,
                                        Insumos!I:I,
                                        0)
                                ),
                                "Não encontrado"),
                            IFERROR(
                                INDEX(AA:AA,
                                    MATCH(
                                        A64&amp;B64,AG:AG,
                                        0)
                                ),
                                "Não encontrado")
                        )</f>
        <v>1.32</v>
      </c>
      <c r="AA64" s="20">
        <f>G64*Z64</f>
        <v>5.4648000000000002E-2</v>
      </c>
      <c r="AB64" s="44"/>
      <c r="AC64" s="44"/>
      <c r="AD64" s="57" t="s">
        <v>89</v>
      </c>
      <c r="AE64" s="70"/>
      <c r="AF64" s="70"/>
    </row>
    <row r="65" spans="1:33" x14ac:dyDescent="0.2">
      <c r="A65" s="63" t="s">
        <v>105</v>
      </c>
      <c r="B65" s="64" t="s">
        <v>45</v>
      </c>
      <c r="C65" s="65" t="s">
        <v>89</v>
      </c>
      <c r="D65" s="66" t="s">
        <v>488</v>
      </c>
      <c r="E65" s="66" t="s">
        <v>106</v>
      </c>
      <c r="F65" s="67" t="s">
        <v>70</v>
      </c>
      <c r="G65" s="22"/>
      <c r="H65" s="23"/>
      <c r="I65" s="23">
        <f>SUM(I66:I68)</f>
        <v>120.824</v>
      </c>
      <c r="J65" s="23"/>
      <c r="K65" s="23">
        <f>SUM(K66:K68)</f>
        <v>33.317412128000001</v>
      </c>
      <c r="L65" s="23"/>
      <c r="M65" s="23">
        <f>SUM(M66:M68)</f>
        <v>33.317412128000001</v>
      </c>
      <c r="N65" s="23"/>
      <c r="O65" s="23">
        <f>SUM(O66:O68)</f>
        <v>0</v>
      </c>
      <c r="P65" s="23"/>
      <c r="Q65" s="23">
        <f>SUM(Q66:Q68)</f>
        <v>0</v>
      </c>
      <c r="R65" s="23"/>
      <c r="S65" s="23">
        <f>SUM(S66:S68)</f>
        <v>0</v>
      </c>
      <c r="T65" s="23"/>
      <c r="U65" s="23">
        <f>SUM(U66:U68)</f>
        <v>0</v>
      </c>
      <c r="V65" s="23"/>
      <c r="W65" s="23">
        <f>SUM(W66:W68)</f>
        <v>0</v>
      </c>
      <c r="X65" s="23"/>
      <c r="Y65" s="23">
        <f>SUM(Y66:Y68)</f>
        <v>0</v>
      </c>
      <c r="Z65" s="23"/>
      <c r="AA65" s="23">
        <f>SUM(AA66:AA68)</f>
        <v>154.14141212800001</v>
      </c>
      <c r="AB65" s="43" t="s">
        <v>89</v>
      </c>
      <c r="AC65" s="43"/>
      <c r="AD65" s="66" t="s">
        <v>89</v>
      </c>
      <c r="AE65" s="68" t="s">
        <v>89</v>
      </c>
      <c r="AF65" s="68" t="s">
        <v>565</v>
      </c>
      <c r="AG65" t="str">
        <f>A65&amp;B65&amp;C65</f>
        <v>0391PRÓPRIA</v>
      </c>
    </row>
    <row r="66" spans="1:33" ht="25.5" x14ac:dyDescent="0.2">
      <c r="A66" s="59" t="s">
        <v>566</v>
      </c>
      <c r="B66" s="60" t="s">
        <v>98</v>
      </c>
      <c r="C66" s="71" t="s">
        <v>46</v>
      </c>
      <c r="D66" s="61" t="s">
        <v>488</v>
      </c>
      <c r="E66" s="61" t="s">
        <v>567</v>
      </c>
      <c r="F66" s="17" t="s">
        <v>511</v>
      </c>
      <c r="G66" s="17">
        <v>0.72799999999999998</v>
      </c>
      <c r="H66" s="21">
        <f>IF(
                        C66="INSUMO",
                                        IFERROR(
                                            IF(
                                                INDEX(
                                                    Insumos!C:C,
                                                    MATCH(
                                                        A66&amp;B66,
                                                        Insumos!I:I,
                                                        0)
                                                )="Material",
                                                INDEX(
                                                    Insumos!F:F,
                                                    MATCH(
                                                        A66&amp;B66,
                                                        Insumos!I:I,
                                                        0)
                                                ),
                                                0
                                            ),
                                            "Não encontrado"),
                                        IFERROR(
                                            INDEX(I:I,
                                                MATCH(
                                                    A66&amp;B66,AG:AG,
                                                    0)
                                            ),
                                            "Não encontrado")
                                    )</f>
        <v>3.9999999999999996</v>
      </c>
      <c r="I66" s="21">
        <f>H66*G66/1</f>
        <v>2.9119999999999995</v>
      </c>
      <c r="J66" s="21">
        <f t="shared" ref="J66:K68" si="23">T66 + N66 + L66 + X66 + R66 + P66 + V66</f>
        <v>26.1199224</v>
      </c>
      <c r="K66" s="21">
        <f t="shared" si="23"/>
        <v>19.015303507199999</v>
      </c>
      <c r="L66" s="21">
        <f>IF(
                        C66="INSUMO",
                                        IFERROR(
                                            IF(
                                                INDEX(
                                                    Insumos!C:C,
                                                    MATCH(
                                                        A66&amp;B66,
                                                        Insumos!I:I,
                                                        0)
                                                )="Mao_obra",
                                                INDEX(
                                                    Insumos!F:F,
                                                    MATCH(
                                                        A66&amp;B66,
                                                        Insumos!I:I,
                                                        0)
                                                ),
                                                0
                                            ),
                                            "Não encontrado"),
                                        IFERROR(
                                            INDEX(M:M,
                                                MATCH(
                                                    A66&amp;B66,AG:AG,
                                                    0)
                                            ),
                                            "Não encontrado")
                                    )</f>
        <v>26.1199224</v>
      </c>
      <c r="M66" s="21">
        <f>L66*G66/1</f>
        <v>19.015303507199999</v>
      </c>
      <c r="N66" s="21">
        <f>IF(
                        C66="INSUMO",
                                        IFERROR(
                                            IF(
                                                INDEX(
                                                    Insumos!C:C,
                                                    MATCH(
                                                        A66&amp;B66,
                                                        Insumos!I:I,
                                                        0)
                                                )="Equipamento",
                                                INDEX(
                                                    Insumos!F:F,
                                                    MATCH(
                                                        A66&amp;B66,
                                                        Insumos!I:I,
                                                        0)
                                                ),
                                                0
                                            ),
                                            "Não encontrado"),
                                        IFERROR(
                                            INDEX(O:O,
                                                MATCH(
                                                    A66&amp;B66,AG:AG,
                                                    0)
                                            ),
                                            "Não encontrado")
                                    )</f>
        <v>0</v>
      </c>
      <c r="O66" s="21">
        <f>N66*G66/1</f>
        <v>0</v>
      </c>
      <c r="P66" s="21">
        <f>IF(
                        C66="INSUMO",
                                        IFERROR(
                                            IF(
                                                INDEX(
                                                    Insumos!C:C,
                                                    MATCH(
                                                        A66&amp;B66,
                                                        Insumos!I:I,
                                                        0)
                                                )="Transporte",
                                                INDEX(
                                                    Insumos!F:F,
                                                    MATCH(
                                                        A66&amp;B66,
                                                        Insumos!I:I,
                                                        0)
                                                ),
                                                0
                                            ),
                                            "Não encontrado"),
                                        IFERROR(
                                            INDEX(Q:Q,
                                                MATCH(
                                                    A66&amp;B66,AG:AG,
                                                    0)
                                            ),
                                            "Não encontrado")
                                    )</f>
        <v>0</v>
      </c>
      <c r="Q66" s="21">
        <f>P66*G66/1</f>
        <v>0</v>
      </c>
      <c r="R66" s="21">
        <f>IF(
                        C66="INSUMO",
                                        IFERROR(
                                            IF(
                                                INDEX(
                                                    Insumos!C:C,
                                                    MATCH(
                                                        A66&amp;B66,
                                                        Insumos!I:I,
                                                        0)
                                                )="Terceirizados",
                                                INDEX(
                                                    Insumos!F:F,
                                                    MATCH(
                                                        A66&amp;B66,
                                                        Insumos!I:I,
                                                        0)
                                                ),
                                                0
                                            ),
                                            "Não encontrado"),
                                        IFERROR(
                                            INDEX(S:S,
                                                MATCH(
                                                    A66&amp;B66,AG:AG,
                                                    0)
                                            ),
                                            "Não encontrado")
                                    )</f>
        <v>0</v>
      </c>
      <c r="S66" s="21">
        <f>R66*G66/1</f>
        <v>0</v>
      </c>
      <c r="T66" s="21">
        <f>IF(
                        C66="INSUMO",
                                        IFERROR(
                                            IF(
                                                INDEX(
                                                    Insumos!C:C,
                                                    MATCH(
                                                        A66&amp;B66,
                                                        Insumos!I:I,
                                                        0)
                                                )="Comissionamento",
                                                INDEX(
                                                    Insumos!F:F,
                                                    MATCH(
                                                        A66&amp;B66,
                                                        Insumos!I:I,
                                                        0)
                                                ),
                                                0
                                            ),
                                            "Não encontrado"),
                                        IFERROR(
                                            INDEX(U:U,
                                                MATCH(
                                                    A66&amp;B66,AG:AG,
                                                    0)
                                            ),
                                            "Não encontrado")
                                    )</f>
        <v>0</v>
      </c>
      <c r="U66" s="21">
        <f>T66*G66/1</f>
        <v>0</v>
      </c>
      <c r="V66" s="21">
        <f>IF(
                        C66="INSUMO",
                                        IFERROR(
                                            IF(
                                                INDEX(
                                                    Insumos!C:C,
                                                    MATCH(
                                                        A66&amp;B66,
                                                        Insumos!I:I,
                                                        0)
                                                )="Verba",
                                                INDEX(
                                                    Insumos!F:F,
                                                    MATCH(
                                                        A66&amp;B66,
                                                        Insumos!I:I,
                                                        0)
                                                ),
                                                0
                                            ),
                                            "Não encontrado"),
                                        IFERROR(
                                            INDEX(W:W,
                                                MATCH(
                                                    A66&amp;B66,AG:AG,
                                                    0)
                                            ),
                                            "Não encontrado")
                                    )</f>
        <v>0</v>
      </c>
      <c r="W66" s="21">
        <f>V66*G66/1</f>
        <v>0</v>
      </c>
      <c r="X66" s="21">
        <f>IF(
                        C66="INSUMO",
                                        IFERROR(
                                            IF(
                                                INDEX(
                                                    Insumos!C:C,
                                                    MATCH(
                                                        A66&amp;B66,
                                                        Insumos!I:I,
                                                        0)
                                                )="Outro",
                                                INDEX(
                                                    Insumos!F:F,
                                                    MATCH(
                                                        A66&amp;B66,
                                                        Insumos!I:I,
                                                        0)
                                                ),
                                                0
                                            ),
                                            "Não encontrado"),
                                        IFERROR(
                                            INDEX(Y:Y,
                                                MATCH(
                                                    A66&amp;B66,AG:AG,
                                                    0)
                                            ),
                                            "Não encontrado")
                                    )</f>
        <v>0</v>
      </c>
      <c r="Y66" s="21">
        <f>X66*G66/1</f>
        <v>0</v>
      </c>
      <c r="Z66" s="21">
        <f>IF(
                            C66="INSUMO",
                            IFERROR(
                                INDEX(
                                    Insumos!F:F,
                                    MATCH(
                                        A66&amp;B66,
                                        Insumos!I:I,
                                        0)
                                ),
                                "Não encontrado"),
                            IFERROR(
                                INDEX(AA:AA,
                                    MATCH(
                                        A66&amp;B66,AG:AG,
                                        0)
                                ),
                                "Não encontrado")
                        )</f>
        <v>30.1199224</v>
      </c>
      <c r="AA66" s="21">
        <f>G66*Z66</f>
        <v>21.927303507199998</v>
      </c>
      <c r="AB66" s="45"/>
      <c r="AC66" s="45"/>
      <c r="AD66" s="61" t="s">
        <v>89</v>
      </c>
      <c r="AE66" s="72"/>
      <c r="AF66" s="72"/>
    </row>
    <row r="67" spans="1:33" ht="25.5" x14ac:dyDescent="0.2">
      <c r="A67" s="54" t="s">
        <v>509</v>
      </c>
      <c r="B67" s="55" t="s">
        <v>98</v>
      </c>
      <c r="C67" s="69" t="s">
        <v>46</v>
      </c>
      <c r="D67" s="57" t="s">
        <v>488</v>
      </c>
      <c r="E67" s="57" t="s">
        <v>510</v>
      </c>
      <c r="F67" s="16" t="s">
        <v>511</v>
      </c>
      <c r="G67" s="16">
        <v>0.72799999999999998</v>
      </c>
      <c r="H67" s="20">
        <f>IF(
                        C67="INSUMO",
                                        IFERROR(
                                            IF(
                                                INDEX(
                                                    Insumos!C:C,
                                                    MATCH(
                                                        A67&amp;B67,
                                                        Insumos!I:I,
                                                        0)
                                                )="Material",
                                                INDEX(
                                                    Insumos!F:F,
                                                    MATCH(
                                                        A67&amp;B67,
                                                        Insumos!I:I,
                                                        0)
                                                ),
                                                0
                                            ),
                                            "Não encontrado"),
                                        IFERROR(
                                            INDEX(I:I,
                                                MATCH(
                                                    A67&amp;B67,AG:AG,
                                                    0)
                                            ),
                                            "Não encontrado")
                                    )</f>
        <v>3.9999999999999996</v>
      </c>
      <c r="I67" s="20">
        <f>H67*G67/1</f>
        <v>2.9119999999999995</v>
      </c>
      <c r="J67" s="20">
        <f t="shared" si="23"/>
        <v>19.645753599999999</v>
      </c>
      <c r="K67" s="20">
        <f t="shared" si="23"/>
        <v>14.302108620799999</v>
      </c>
      <c r="L67" s="20">
        <f>IF(
                        C67="INSUMO",
                                        IFERROR(
                                            IF(
                                                INDEX(
                                                    Insumos!C:C,
                                                    MATCH(
                                                        A67&amp;B67,
                                                        Insumos!I:I,
                                                        0)
                                                )="Mao_obra",
                                                INDEX(
                                                    Insumos!F:F,
                                                    MATCH(
                                                        A67&amp;B67,
                                                        Insumos!I:I,
                                                        0)
                                                ),
                                                0
                                            ),
                                            "Não encontrado"),
                                        IFERROR(
                                            INDEX(M:M,
                                                MATCH(
                                                    A67&amp;B67,AG:AG,
                                                    0)
                                            ),
                                            "Não encontrado")
                                    )</f>
        <v>19.645753599999999</v>
      </c>
      <c r="M67" s="20">
        <f>L67*G67/1</f>
        <v>14.302108620799999</v>
      </c>
      <c r="N67" s="20">
        <f>IF(
                        C67="INSUMO",
                                        IFERROR(
                                            IF(
                                                INDEX(
                                                    Insumos!C:C,
                                                    MATCH(
                                                        A67&amp;B67,
                                                        Insumos!I:I,
                                                        0)
                                                )="Equipamento",
                                                INDEX(
                                                    Insumos!F:F,
                                                    MATCH(
                                                        A67&amp;B67,
                                                        Insumos!I:I,
                                                        0)
                                                ),
                                                0
                                            ),
                                            "Não encontrado"),
                                        IFERROR(
                                            INDEX(O:O,
                                                MATCH(
                                                    A67&amp;B67,AG:AG,
                                                    0)
                                            ),
                                            "Não encontrado")
                                    )</f>
        <v>0</v>
      </c>
      <c r="O67" s="20">
        <f>N67*G67/1</f>
        <v>0</v>
      </c>
      <c r="P67" s="20">
        <f>IF(
                        C67="INSUMO",
                                        IFERROR(
                                            IF(
                                                INDEX(
                                                    Insumos!C:C,
                                                    MATCH(
                                                        A67&amp;B67,
                                                        Insumos!I:I,
                                                        0)
                                                )="Transporte",
                                                INDEX(
                                                    Insumos!F:F,
                                                    MATCH(
                                                        A67&amp;B67,
                                                        Insumos!I:I,
                                                        0)
                                                ),
                                                0
                                            ),
                                            "Não encontrado"),
                                        IFERROR(
                                            INDEX(Q:Q,
                                                MATCH(
                                                    A67&amp;B67,AG:AG,
                                                    0)
                                            ),
                                            "Não encontrado")
                                    )</f>
        <v>0</v>
      </c>
      <c r="Q67" s="20">
        <f>P67*G67/1</f>
        <v>0</v>
      </c>
      <c r="R67" s="20">
        <f>IF(
                        C67="INSUMO",
                                        IFERROR(
                                            IF(
                                                INDEX(
                                                    Insumos!C:C,
                                                    MATCH(
                                                        A67&amp;B67,
                                                        Insumos!I:I,
                                                        0)
                                                )="Terceirizados",
                                                INDEX(
                                                    Insumos!F:F,
                                                    MATCH(
                                                        A67&amp;B67,
                                                        Insumos!I:I,
                                                        0)
                                                ),
                                                0
                                            ),
                                            "Não encontrado"),
                                        IFERROR(
                                            INDEX(S:S,
                                                MATCH(
                                                    A67&amp;B67,AG:AG,
                                                    0)
                                            ),
                                            "Não encontrado")
                                    )</f>
        <v>0</v>
      </c>
      <c r="S67" s="20">
        <f>R67*G67/1</f>
        <v>0</v>
      </c>
      <c r="T67" s="20">
        <f>IF(
                        C67="INSUMO",
                                        IFERROR(
                                            IF(
                                                INDEX(
                                                    Insumos!C:C,
                                                    MATCH(
                                                        A67&amp;B67,
                                                        Insumos!I:I,
                                                        0)
                                                )="Comissionamento",
                                                INDEX(
                                                    Insumos!F:F,
                                                    MATCH(
                                                        A67&amp;B67,
                                                        Insumos!I:I,
                                                        0)
                                                ),
                                                0
                                            ),
                                            "Não encontrado"),
                                        IFERROR(
                                            INDEX(U:U,
                                                MATCH(
                                                    A67&amp;B67,AG:AG,
                                                    0)
                                            ),
                                            "Não encontrado")
                                    )</f>
        <v>0</v>
      </c>
      <c r="U67" s="20">
        <f>T67*G67/1</f>
        <v>0</v>
      </c>
      <c r="V67" s="20">
        <f>IF(
                        C67="INSUMO",
                                        IFERROR(
                                            IF(
                                                INDEX(
                                                    Insumos!C:C,
                                                    MATCH(
                                                        A67&amp;B67,
                                                        Insumos!I:I,
                                                        0)
                                                )="Verba",
                                                INDEX(
                                                    Insumos!F:F,
                                                    MATCH(
                                                        A67&amp;B67,
                                                        Insumos!I:I,
                                                        0)
                                                ),
                                                0
                                            ),
                                            "Não encontrado"),
                                        IFERROR(
                                            INDEX(W:W,
                                                MATCH(
                                                    A67&amp;B67,AG:AG,
                                                    0)
                                            ),
                                            "Não encontrado")
                                    )</f>
        <v>0</v>
      </c>
      <c r="W67" s="20">
        <f>V67*G67/1</f>
        <v>0</v>
      </c>
      <c r="X67" s="20">
        <f>IF(
                        C67="INSUMO",
                                        IFERROR(
                                            IF(
                                                INDEX(
                                                    Insumos!C:C,
                                                    MATCH(
                                                        A67&amp;B67,
                                                        Insumos!I:I,
                                                        0)
                                                )="Outro",
                                                INDEX(
                                                    Insumos!F:F,
                                                    MATCH(
                                                        A67&amp;B67,
                                                        Insumos!I:I,
                                                        0)
                                                ),
                                                0
                                            ),
                                            "Não encontrado"),
                                        IFERROR(
                                            INDEX(Y:Y,
                                                MATCH(
                                                    A67&amp;B67,AG:AG,
                                                    0)
                                            ),
                                            "Não encontrado")
                                    )</f>
        <v>0</v>
      </c>
      <c r="Y67" s="20">
        <f>X67*G67/1</f>
        <v>0</v>
      </c>
      <c r="Z67" s="20">
        <f>IF(
                            C67="INSUMO",
                            IFERROR(
                                INDEX(
                                    Insumos!F:F,
                                    MATCH(
                                        A67&amp;B67,
                                        Insumos!I:I,
                                        0)
                                ),
                                "Não encontrado"),
                            IFERROR(
                                INDEX(AA:AA,
                                    MATCH(
                                        A67&amp;B67,AG:AG,
                                        0)
                                ),
                                "Não encontrado")
                        )</f>
        <v>23.645753599999999</v>
      </c>
      <c r="AA67" s="20">
        <f>G67*Z67</f>
        <v>17.214108620799998</v>
      </c>
      <c r="AB67" s="44"/>
      <c r="AC67" s="44"/>
      <c r="AD67" s="57" t="s">
        <v>89</v>
      </c>
      <c r="AE67" s="70"/>
      <c r="AF67" s="70"/>
    </row>
    <row r="68" spans="1:33" x14ac:dyDescent="0.2">
      <c r="A68" s="59" t="s">
        <v>568</v>
      </c>
      <c r="B68" s="60" t="s">
        <v>45</v>
      </c>
      <c r="C68" s="71" t="s">
        <v>58</v>
      </c>
      <c r="D68" s="61" t="s">
        <v>488</v>
      </c>
      <c r="E68" s="61" t="s">
        <v>569</v>
      </c>
      <c r="F68" s="17" t="s">
        <v>540</v>
      </c>
      <c r="G68" s="17">
        <v>1</v>
      </c>
      <c r="H68" s="21">
        <f>IF(
                        C68="INSUMO",
                                        IFERROR(
                                            IF(
                                                INDEX(
                                                    Insumos!C:C,
                                                    MATCH(
                                                        A68&amp;B68,
                                                        Insumos!I:I,
                                                        0)
                                                )="Material",
                                                INDEX(
                                                    Insumos!F:F,
                                                    MATCH(
                                                        A68&amp;B68,
                                                        Insumos!I:I,
                                                        0)
                                                ),
                                                0
                                            ),
                                            "Não encontrado"),
                                        IFERROR(
                                            INDEX(I:I,
                                                MATCH(
                                                    A68&amp;B68,AG:AG,
                                                    0)
                                            ),
                                            "Não encontrado")
                                    )</f>
        <v>115</v>
      </c>
      <c r="I68" s="21">
        <f>H68*G68/1</f>
        <v>115</v>
      </c>
      <c r="J68" s="21">
        <f t="shared" si="23"/>
        <v>0</v>
      </c>
      <c r="K68" s="21">
        <f t="shared" si="23"/>
        <v>0</v>
      </c>
      <c r="L68" s="21">
        <f>IF(
                        C68="INSUMO",
                                        IFERROR(
                                            IF(
                                                INDEX(
                                                    Insumos!C:C,
                                                    MATCH(
                                                        A68&amp;B68,
                                                        Insumos!I:I,
                                                        0)
                                                )="Mao_obra",
                                                INDEX(
                                                    Insumos!F:F,
                                                    MATCH(
                                                        A68&amp;B68,
                                                        Insumos!I:I,
                                                        0)
                                                ),
                                                0
                                            ),
                                            "Não encontrado"),
                                        IFERROR(
                                            INDEX(M:M,
                                                MATCH(
                                                    A68&amp;B68,AG:AG,
                                                    0)
                                            ),
                                            "Não encontrado")
                                    )</f>
        <v>0</v>
      </c>
      <c r="M68" s="21">
        <f>L68*G68/1</f>
        <v>0</v>
      </c>
      <c r="N68" s="21">
        <f>IF(
                        C68="INSUMO",
                                        IFERROR(
                                            IF(
                                                INDEX(
                                                    Insumos!C:C,
                                                    MATCH(
                                                        A68&amp;B68,
                                                        Insumos!I:I,
                                                        0)
                                                )="Equipamento",
                                                INDEX(
                                                    Insumos!F:F,
                                                    MATCH(
                                                        A68&amp;B68,
                                                        Insumos!I:I,
                                                        0)
                                                ),
                                                0
                                            ),
                                            "Não encontrado"),
                                        IFERROR(
                                            INDEX(O:O,
                                                MATCH(
                                                    A68&amp;B68,AG:AG,
                                                    0)
                                            ),
                                            "Não encontrado")
                                    )</f>
        <v>0</v>
      </c>
      <c r="O68" s="21">
        <f>N68*G68/1</f>
        <v>0</v>
      </c>
      <c r="P68" s="21">
        <f>IF(
                        C68="INSUMO",
                                        IFERROR(
                                            IF(
                                                INDEX(
                                                    Insumos!C:C,
                                                    MATCH(
                                                        A68&amp;B68,
                                                        Insumos!I:I,
                                                        0)
                                                )="Transporte",
                                                INDEX(
                                                    Insumos!F:F,
                                                    MATCH(
                                                        A68&amp;B68,
                                                        Insumos!I:I,
                                                        0)
                                                ),
                                                0
                                            ),
                                            "Não encontrado"),
                                        IFERROR(
                                            INDEX(Q:Q,
                                                MATCH(
                                                    A68&amp;B68,AG:AG,
                                                    0)
                                            ),
                                            "Não encontrado")
                                    )</f>
        <v>0</v>
      </c>
      <c r="Q68" s="21">
        <f>P68*G68/1</f>
        <v>0</v>
      </c>
      <c r="R68" s="21">
        <f>IF(
                        C68="INSUMO",
                                        IFERROR(
                                            IF(
                                                INDEX(
                                                    Insumos!C:C,
                                                    MATCH(
                                                        A68&amp;B68,
                                                        Insumos!I:I,
                                                        0)
                                                )="Terceirizados",
                                                INDEX(
                                                    Insumos!F:F,
                                                    MATCH(
                                                        A68&amp;B68,
                                                        Insumos!I:I,
                                                        0)
                                                ),
                                                0
                                            ),
                                            "Não encontrado"),
                                        IFERROR(
                                            INDEX(S:S,
                                                MATCH(
                                                    A68&amp;B68,AG:AG,
                                                    0)
                                            ),
                                            "Não encontrado")
                                    )</f>
        <v>0</v>
      </c>
      <c r="S68" s="21">
        <f>R68*G68/1</f>
        <v>0</v>
      </c>
      <c r="T68" s="21">
        <f>IF(
                        C68="INSUMO",
                                        IFERROR(
                                            IF(
                                                INDEX(
                                                    Insumos!C:C,
                                                    MATCH(
                                                        A68&amp;B68,
                                                        Insumos!I:I,
                                                        0)
                                                )="Comissionamento",
                                                INDEX(
                                                    Insumos!F:F,
                                                    MATCH(
                                                        A68&amp;B68,
                                                        Insumos!I:I,
                                                        0)
                                                ),
                                                0
                                            ),
                                            "Não encontrado"),
                                        IFERROR(
                                            INDEX(U:U,
                                                MATCH(
                                                    A68&amp;B68,AG:AG,
                                                    0)
                                            ),
                                            "Não encontrado")
                                    )</f>
        <v>0</v>
      </c>
      <c r="U68" s="21">
        <f>T68*G68/1</f>
        <v>0</v>
      </c>
      <c r="V68" s="21">
        <f>IF(
                        C68="INSUMO",
                                        IFERROR(
                                            IF(
                                                INDEX(
                                                    Insumos!C:C,
                                                    MATCH(
                                                        A68&amp;B68,
                                                        Insumos!I:I,
                                                        0)
                                                )="Verba",
                                                INDEX(
                                                    Insumos!F:F,
                                                    MATCH(
                                                        A68&amp;B68,
                                                        Insumos!I:I,
                                                        0)
                                                ),
                                                0
                                            ),
                                            "Não encontrado"),
                                        IFERROR(
                                            INDEX(W:W,
                                                MATCH(
                                                    A68&amp;B68,AG:AG,
                                                    0)
                                            ),
                                            "Não encontrado")
                                    )</f>
        <v>0</v>
      </c>
      <c r="W68" s="21">
        <f>V68*G68/1</f>
        <v>0</v>
      </c>
      <c r="X68" s="21">
        <f>IF(
                        C68="INSUMO",
                                        IFERROR(
                                            IF(
                                                INDEX(
                                                    Insumos!C:C,
                                                    MATCH(
                                                        A68&amp;B68,
                                                        Insumos!I:I,
                                                        0)
                                                )="Outro",
                                                INDEX(
                                                    Insumos!F:F,
                                                    MATCH(
                                                        A68&amp;B68,
                                                        Insumos!I:I,
                                                        0)
                                                ),
                                                0
                                            ),
                                            "Não encontrado"),
                                        IFERROR(
                                            INDEX(Y:Y,
                                                MATCH(
                                                    A68&amp;B68,AG:AG,
                                                    0)
                                            ),
                                            "Não encontrado")
                                    )</f>
        <v>0</v>
      </c>
      <c r="Y68" s="21">
        <f>X68*G68/1</f>
        <v>0</v>
      </c>
      <c r="Z68" s="21">
        <f>IF(
                            C68="INSUMO",
                            IFERROR(
                                INDEX(
                                    Insumos!F:F,
                                    MATCH(
                                        A68&amp;B68,
                                        Insumos!I:I,
                                        0)
                                ),
                                "Não encontrado"),
                            IFERROR(
                                INDEX(AA:AA,
                                    MATCH(
                                        A68&amp;B68,AG:AG,
                                        0)
                                ),
                                "Não encontrado")
                        )</f>
        <v>115</v>
      </c>
      <c r="AA68" s="21">
        <f>G68*Z68</f>
        <v>115</v>
      </c>
      <c r="AB68" s="45"/>
      <c r="AC68" s="45"/>
      <c r="AD68" s="61" t="s">
        <v>89</v>
      </c>
      <c r="AE68" s="72"/>
      <c r="AF68" s="72"/>
    </row>
    <row r="69" spans="1:33" ht="76.5" x14ac:dyDescent="0.2">
      <c r="A69" s="63" t="s">
        <v>111</v>
      </c>
      <c r="B69" s="64" t="s">
        <v>45</v>
      </c>
      <c r="C69" s="65" t="s">
        <v>89</v>
      </c>
      <c r="D69" s="66" t="s">
        <v>488</v>
      </c>
      <c r="E69" s="66" t="s">
        <v>112</v>
      </c>
      <c r="F69" s="67" t="s">
        <v>70</v>
      </c>
      <c r="G69" s="22"/>
      <c r="H69" s="23"/>
      <c r="I69" s="23">
        <f>SUM(I70:I72)</f>
        <v>28.080500000000001</v>
      </c>
      <c r="J69" s="23"/>
      <c r="K69" s="23">
        <f>SUM(K70:K72)</f>
        <v>2.0442906000000001</v>
      </c>
      <c r="L69" s="23"/>
      <c r="M69" s="23">
        <f>SUM(M70:M72)</f>
        <v>2.0442906000000001</v>
      </c>
      <c r="N69" s="23"/>
      <c r="O69" s="23">
        <f>SUM(O70:O72)</f>
        <v>0</v>
      </c>
      <c r="P69" s="23"/>
      <c r="Q69" s="23">
        <f>SUM(Q70:Q72)</f>
        <v>0</v>
      </c>
      <c r="R69" s="23"/>
      <c r="S69" s="23">
        <f>SUM(S70:S72)</f>
        <v>0</v>
      </c>
      <c r="T69" s="23"/>
      <c r="U69" s="23">
        <f>SUM(U70:U72)</f>
        <v>0</v>
      </c>
      <c r="V69" s="23"/>
      <c r="W69" s="23">
        <f>SUM(W70:W72)</f>
        <v>0</v>
      </c>
      <c r="X69" s="23"/>
      <c r="Y69" s="23">
        <f>SUM(Y70:Y72)</f>
        <v>0</v>
      </c>
      <c r="Z69" s="23"/>
      <c r="AA69" s="23">
        <f>SUM(AA70:AA72)</f>
        <v>30.124790599999997</v>
      </c>
      <c r="AB69" s="43" t="s">
        <v>98</v>
      </c>
      <c r="AC69" s="43"/>
      <c r="AD69" s="66" t="s">
        <v>570</v>
      </c>
      <c r="AE69" s="68" t="s">
        <v>571</v>
      </c>
      <c r="AF69" s="68" t="s">
        <v>491</v>
      </c>
      <c r="AG69" t="str">
        <f>A69&amp;B69&amp;C69</f>
        <v>0365PRÓPRIA</v>
      </c>
    </row>
    <row r="70" spans="1:33" x14ac:dyDescent="0.2">
      <c r="A70" s="59" t="s">
        <v>572</v>
      </c>
      <c r="B70" s="60" t="s">
        <v>45</v>
      </c>
      <c r="C70" s="71" t="s">
        <v>58</v>
      </c>
      <c r="D70" s="61" t="s">
        <v>488</v>
      </c>
      <c r="E70" s="61" t="s">
        <v>573</v>
      </c>
      <c r="F70" s="17" t="s">
        <v>70</v>
      </c>
      <c r="G70" s="17">
        <v>1</v>
      </c>
      <c r="H70" s="21">
        <f>IF(
                        C70="INSUMO",
                                        IFERROR(
                                            IF(
                                                INDEX(
                                                    Insumos!C:C,
                                                    MATCH(
                                                        A70&amp;B70,
                                                        Insumos!I:I,
                                                        0)
                                                )="Material",
                                                INDEX(
                                                    Insumos!F:F,
                                                    MATCH(
                                                        A70&amp;B70,
                                                        Insumos!I:I,
                                                        0)
                                                ),
                                                0
                                            ),
                                            "Não encontrado"),
                                        IFERROR(
                                            INDEX(I:I,
                                                MATCH(
                                                    A70&amp;B70,AG:AG,
                                                    0)
                                            ),
                                            "Não encontrado")
                                    )</f>
        <v>27.75</v>
      </c>
      <c r="I70" s="21">
        <f>H70*G70/1</f>
        <v>27.75</v>
      </c>
      <c r="J70" s="21">
        <f t="shared" ref="J70:K72" si="24">T70 + N70 + L70 + X70 + R70 + P70 + V70</f>
        <v>0</v>
      </c>
      <c r="K70" s="21">
        <f t="shared" si="24"/>
        <v>0</v>
      </c>
      <c r="L70" s="21">
        <f>IF(
                        C70="INSUMO",
                                        IFERROR(
                                            IF(
                                                INDEX(
                                                    Insumos!C:C,
                                                    MATCH(
                                                        A70&amp;B70,
                                                        Insumos!I:I,
                                                        0)
                                                )="Mao_obra",
                                                INDEX(
                                                    Insumos!F:F,
                                                    MATCH(
                                                        A70&amp;B70,
                                                        Insumos!I:I,
                                                        0)
                                                ),
                                                0
                                            ),
                                            "Não encontrado"),
                                        IFERROR(
                                            INDEX(M:M,
                                                MATCH(
                                                    A70&amp;B70,AG:AG,
                                                    0)
                                            ),
                                            "Não encontrado")
                                    )</f>
        <v>0</v>
      </c>
      <c r="M70" s="21">
        <f>L70*G70/1</f>
        <v>0</v>
      </c>
      <c r="N70" s="21">
        <f>IF(
                        C70="INSUMO",
                                        IFERROR(
                                            IF(
                                                INDEX(
                                                    Insumos!C:C,
                                                    MATCH(
                                                        A70&amp;B70,
                                                        Insumos!I:I,
                                                        0)
                                                )="Equipamento",
                                                INDEX(
                                                    Insumos!F:F,
                                                    MATCH(
                                                        A70&amp;B70,
                                                        Insumos!I:I,
                                                        0)
                                                ),
                                                0
                                            ),
                                            "Não encontrado"),
                                        IFERROR(
                                            INDEX(O:O,
                                                MATCH(
                                                    A70&amp;B70,AG:AG,
                                                    0)
                                            ),
                                            "Não encontrado")
                                    )</f>
        <v>0</v>
      </c>
      <c r="O70" s="21">
        <f>N70*G70/1</f>
        <v>0</v>
      </c>
      <c r="P70" s="21">
        <f>IF(
                        C70="INSUMO",
                                        IFERROR(
                                            IF(
                                                INDEX(
                                                    Insumos!C:C,
                                                    MATCH(
                                                        A70&amp;B70,
                                                        Insumos!I:I,
                                                        0)
                                                )="Transporte",
                                                INDEX(
                                                    Insumos!F:F,
                                                    MATCH(
                                                        A70&amp;B70,
                                                        Insumos!I:I,
                                                        0)
                                                ),
                                                0
                                            ),
                                            "Não encontrado"),
                                        IFERROR(
                                            INDEX(Q:Q,
                                                MATCH(
                                                    A70&amp;B70,AG:AG,
                                                    0)
                                            ),
                                            "Não encontrado")
                                    )</f>
        <v>0</v>
      </c>
      <c r="Q70" s="21">
        <f>P70*G70/1</f>
        <v>0</v>
      </c>
      <c r="R70" s="21">
        <f>IF(
                        C70="INSUMO",
                                        IFERROR(
                                            IF(
                                                INDEX(
                                                    Insumos!C:C,
                                                    MATCH(
                                                        A70&amp;B70,
                                                        Insumos!I:I,
                                                        0)
                                                )="Terceirizados",
                                                INDEX(
                                                    Insumos!F:F,
                                                    MATCH(
                                                        A70&amp;B70,
                                                        Insumos!I:I,
                                                        0)
                                                ),
                                                0
                                            ),
                                            "Não encontrado"),
                                        IFERROR(
                                            INDEX(S:S,
                                                MATCH(
                                                    A70&amp;B70,AG:AG,
                                                    0)
                                            ),
                                            "Não encontrado")
                                    )</f>
        <v>0</v>
      </c>
      <c r="S70" s="21">
        <f>R70*G70/1</f>
        <v>0</v>
      </c>
      <c r="T70" s="21">
        <f>IF(
                        C70="INSUMO",
                                        IFERROR(
                                            IF(
                                                INDEX(
                                                    Insumos!C:C,
                                                    MATCH(
                                                        A70&amp;B70,
                                                        Insumos!I:I,
                                                        0)
                                                )="Comissionamento",
                                                INDEX(
                                                    Insumos!F:F,
                                                    MATCH(
                                                        A70&amp;B70,
                                                        Insumos!I:I,
                                                        0)
                                                ),
                                                0
                                            ),
                                            "Não encontrado"),
                                        IFERROR(
                                            INDEX(U:U,
                                                MATCH(
                                                    A70&amp;B70,AG:AG,
                                                    0)
                                            ),
                                            "Não encontrado")
                                    )</f>
        <v>0</v>
      </c>
      <c r="U70" s="21">
        <f>T70*G70/1</f>
        <v>0</v>
      </c>
      <c r="V70" s="21">
        <f>IF(
                        C70="INSUMO",
                                        IFERROR(
                                            IF(
                                                INDEX(
                                                    Insumos!C:C,
                                                    MATCH(
                                                        A70&amp;B70,
                                                        Insumos!I:I,
                                                        0)
                                                )="Verba",
                                                INDEX(
                                                    Insumos!F:F,
                                                    MATCH(
                                                        A70&amp;B70,
                                                        Insumos!I:I,
                                                        0)
                                                ),
                                                0
                                            ),
                                            "Não encontrado"),
                                        IFERROR(
                                            INDEX(W:W,
                                                MATCH(
                                                    A70&amp;B70,AG:AG,
                                                    0)
                                            ),
                                            "Não encontrado")
                                    )</f>
        <v>0</v>
      </c>
      <c r="W70" s="21">
        <f>V70*G70/1</f>
        <v>0</v>
      </c>
      <c r="X70" s="21">
        <f>IF(
                        C70="INSUMO",
                                        IFERROR(
                                            IF(
                                                INDEX(
                                                    Insumos!C:C,
                                                    MATCH(
                                                        A70&amp;B70,
                                                        Insumos!I:I,
                                                        0)
                                                )="Outro",
                                                INDEX(
                                                    Insumos!F:F,
                                                    MATCH(
                                                        A70&amp;B70,
                                                        Insumos!I:I,
                                                        0)
                                                ),
                                                0
                                            ),
                                            "Não encontrado"),
                                        IFERROR(
                                            INDEX(Y:Y,
                                                MATCH(
                                                    A70&amp;B70,AG:AG,
                                                    0)
                                            ),
                                            "Não encontrado")
                                    )</f>
        <v>0</v>
      </c>
      <c r="Y70" s="21">
        <f>X70*G70/1</f>
        <v>0</v>
      </c>
      <c r="Z70" s="21">
        <f>IF(
                            C70="INSUMO",
                            IFERROR(
                                INDEX(
                                    Insumos!F:F,
                                    MATCH(
                                        A70&amp;B70,
                                        Insumos!I:I,
                                        0)
                                ),
                                "Não encontrado"),
                            IFERROR(
                                INDEX(AA:AA,
                                    MATCH(
                                        A70&amp;B70,AG:AG,
                                        0)
                                ),
                                "Não encontrado")
                        )</f>
        <v>27.75</v>
      </c>
      <c r="AA70" s="21">
        <f>G70*Z70</f>
        <v>27.75</v>
      </c>
      <c r="AB70" s="45"/>
      <c r="AC70" s="45"/>
      <c r="AD70" s="61" t="s">
        <v>89</v>
      </c>
      <c r="AE70" s="72"/>
      <c r="AF70" s="72"/>
    </row>
    <row r="71" spans="1:33" ht="25.5" x14ac:dyDescent="0.2">
      <c r="A71" s="54" t="s">
        <v>514</v>
      </c>
      <c r="B71" s="55" t="s">
        <v>98</v>
      </c>
      <c r="C71" s="69" t="s">
        <v>46</v>
      </c>
      <c r="D71" s="57" t="s">
        <v>488</v>
      </c>
      <c r="E71" s="57" t="s">
        <v>515</v>
      </c>
      <c r="F71" s="16" t="s">
        <v>511</v>
      </c>
      <c r="G71" s="16">
        <v>2.5000000000000001E-2</v>
      </c>
      <c r="H71" s="20">
        <f>IF(
                        C71="INSUMO",
                                        IFERROR(
                                            IF(
                                                INDEX(
                                                    Insumos!C:C,
                                                    MATCH(
                                                        A71&amp;B71,
                                                        Insumos!I:I,
                                                        0)
                                                )="Material",
                                                INDEX(
                                                    Insumos!F:F,
                                                    MATCH(
                                                        A71&amp;B71,
                                                        Insumos!I:I,
                                                        0)
                                                ),
                                                0
                                            ),
                                            "Não encontrado"),
                                        IFERROR(
                                            INDEX(I:I,
                                                MATCH(
                                                    A71&amp;B71,AG:AG,
                                                    0)
                                            ),
                                            "Não encontrado")
                                    )</f>
        <v>4.13</v>
      </c>
      <c r="I71" s="20">
        <f>H71*G71/1</f>
        <v>0.10325000000000001</v>
      </c>
      <c r="J71" s="20">
        <f t="shared" si="24"/>
        <v>18.044604000000003</v>
      </c>
      <c r="K71" s="20">
        <f t="shared" si="24"/>
        <v>0.4511151000000001</v>
      </c>
      <c r="L71" s="20">
        <f>IF(
                        C71="INSUMO",
                                        IFERROR(
                                            IF(
                                                INDEX(
                                                    Insumos!C:C,
                                                    MATCH(
                                                        A71&amp;B71,
                                                        Insumos!I:I,
                                                        0)
                                                )="Mao_obra",
                                                INDEX(
                                                    Insumos!F:F,
                                                    MATCH(
                                                        A71&amp;B71,
                                                        Insumos!I:I,
                                                        0)
                                                ),
                                                0
                                            ),
                                            "Não encontrado"),
                                        IFERROR(
                                            INDEX(M:M,
                                                MATCH(
                                                    A71&amp;B71,AG:AG,
                                                    0)
                                            ),
                                            "Não encontrado")
                                    )</f>
        <v>18.044604000000003</v>
      </c>
      <c r="M71" s="20">
        <f>L71*G71/1</f>
        <v>0.4511151000000001</v>
      </c>
      <c r="N71" s="20">
        <f>IF(
                        C71="INSUMO",
                                        IFERROR(
                                            IF(
                                                INDEX(
                                                    Insumos!C:C,
                                                    MATCH(
                                                        A71&amp;B71,
                                                        Insumos!I:I,
                                                        0)
                                                )="Equipamento",
                                                INDEX(
                                                    Insumos!F:F,
                                                    MATCH(
                                                        A71&amp;B71,
                                                        Insumos!I:I,
                                                        0)
                                                ),
                                                0
                                            ),
                                            "Não encontrado"),
                                        IFERROR(
                                            INDEX(O:O,
                                                MATCH(
                                                    A71&amp;B71,AG:AG,
                                                    0)
                                            ),
                                            "Não encontrado")
                                    )</f>
        <v>0</v>
      </c>
      <c r="O71" s="20">
        <f>N71*G71/1</f>
        <v>0</v>
      </c>
      <c r="P71" s="20">
        <f>IF(
                        C71="INSUMO",
                                        IFERROR(
                                            IF(
                                                INDEX(
                                                    Insumos!C:C,
                                                    MATCH(
                                                        A71&amp;B71,
                                                        Insumos!I:I,
                                                        0)
                                                )="Transporte",
                                                INDEX(
                                                    Insumos!F:F,
                                                    MATCH(
                                                        A71&amp;B71,
                                                        Insumos!I:I,
                                                        0)
                                                ),
                                                0
                                            ),
                                            "Não encontrado"),
                                        IFERROR(
                                            INDEX(Q:Q,
                                                MATCH(
                                                    A71&amp;B71,AG:AG,
                                                    0)
                                            ),
                                            "Não encontrado")
                                    )</f>
        <v>0</v>
      </c>
      <c r="Q71" s="20">
        <f>P71*G71/1</f>
        <v>0</v>
      </c>
      <c r="R71" s="20">
        <f>IF(
                        C71="INSUMO",
                                        IFERROR(
                                            IF(
                                                INDEX(
                                                    Insumos!C:C,
                                                    MATCH(
                                                        A71&amp;B71,
                                                        Insumos!I:I,
                                                        0)
                                                )="Terceirizados",
                                                INDEX(
                                                    Insumos!F:F,
                                                    MATCH(
                                                        A71&amp;B71,
                                                        Insumos!I:I,
                                                        0)
                                                ),
                                                0
                                            ),
                                            "Não encontrado"),
                                        IFERROR(
                                            INDEX(S:S,
                                                MATCH(
                                                    A71&amp;B71,AG:AG,
                                                    0)
                                            ),
                                            "Não encontrado")
                                    )</f>
        <v>0</v>
      </c>
      <c r="S71" s="20">
        <f>R71*G71/1</f>
        <v>0</v>
      </c>
      <c r="T71" s="20">
        <f>IF(
                        C71="INSUMO",
                                        IFERROR(
                                            IF(
                                                INDEX(
                                                    Insumos!C:C,
                                                    MATCH(
                                                        A71&amp;B71,
                                                        Insumos!I:I,
                                                        0)
                                                )="Comissionamento",
                                                INDEX(
                                                    Insumos!F:F,
                                                    MATCH(
                                                        A71&amp;B71,
                                                        Insumos!I:I,
                                                        0)
                                                ),
                                                0
                                            ),
                                            "Não encontrado"),
                                        IFERROR(
                                            INDEX(U:U,
                                                MATCH(
                                                    A71&amp;B71,AG:AG,
                                                    0)
                                            ),
                                            "Não encontrado")
                                    )</f>
        <v>0</v>
      </c>
      <c r="U71" s="20">
        <f>T71*G71/1</f>
        <v>0</v>
      </c>
      <c r="V71" s="20">
        <f>IF(
                        C71="INSUMO",
                                        IFERROR(
                                            IF(
                                                INDEX(
                                                    Insumos!C:C,
                                                    MATCH(
                                                        A71&amp;B71,
                                                        Insumos!I:I,
                                                        0)
                                                )="Verba",
                                                INDEX(
                                                    Insumos!F:F,
                                                    MATCH(
                                                        A71&amp;B71,
                                                        Insumos!I:I,
                                                        0)
                                                ),
                                                0
                                            ),
                                            "Não encontrado"),
                                        IFERROR(
                                            INDEX(W:W,
                                                MATCH(
                                                    A71&amp;B71,AG:AG,
                                                    0)
                                            ),
                                            "Não encontrado")
                                    )</f>
        <v>0</v>
      </c>
      <c r="W71" s="20">
        <f>V71*G71/1</f>
        <v>0</v>
      </c>
      <c r="X71" s="20">
        <f>IF(
                        C71="INSUMO",
                                        IFERROR(
                                            IF(
                                                INDEX(
                                                    Insumos!C:C,
                                                    MATCH(
                                                        A71&amp;B71,
                                                        Insumos!I:I,
                                                        0)
                                                )="Outro",
                                                INDEX(
                                                    Insumos!F:F,
                                                    MATCH(
                                                        A71&amp;B71,
                                                        Insumos!I:I,
                                                        0)
                                                ),
                                                0
                                            ),
                                            "Não encontrado"),
                                        IFERROR(
                                            INDEX(Y:Y,
                                                MATCH(
                                                    A71&amp;B71,AG:AG,
                                                    0)
                                            ),
                                            "Não encontrado")
                                    )</f>
        <v>0</v>
      </c>
      <c r="Y71" s="20">
        <f>X71*G71/1</f>
        <v>0</v>
      </c>
      <c r="Z71" s="20">
        <f>IF(
                            C71="INSUMO",
                            IFERROR(
                                INDEX(
                                    Insumos!F:F,
                                    MATCH(
                                        A71&amp;B71,
                                        Insumos!I:I,
                                        0)
                                ),
                                "Não encontrado"),
                            IFERROR(
                                INDEX(AA:AA,
                                    MATCH(
                                        A71&amp;B71,AG:AG,
                                        0)
                                ),
                                "Não encontrado")
                        )</f>
        <v>22.174604000000002</v>
      </c>
      <c r="AA71" s="20">
        <f>G71*Z71</f>
        <v>0.55436510000000006</v>
      </c>
      <c r="AB71" s="44"/>
      <c r="AC71" s="44"/>
      <c r="AD71" s="57" t="s">
        <v>89</v>
      </c>
      <c r="AE71" s="70"/>
      <c r="AF71" s="70"/>
    </row>
    <row r="72" spans="1:33" ht="25.5" x14ac:dyDescent="0.2">
      <c r="A72" s="59" t="s">
        <v>522</v>
      </c>
      <c r="B72" s="60" t="s">
        <v>98</v>
      </c>
      <c r="C72" s="71" t="s">
        <v>46</v>
      </c>
      <c r="D72" s="61" t="s">
        <v>488</v>
      </c>
      <c r="E72" s="61" t="s">
        <v>523</v>
      </c>
      <c r="F72" s="17" t="s">
        <v>511</v>
      </c>
      <c r="G72" s="17">
        <v>7.4999999999999997E-2</v>
      </c>
      <c r="H72" s="21">
        <f>IF(
                        C72="INSUMO",
                                        IFERROR(
                                            IF(
                                                INDEX(
                                                    Insumos!C:C,
                                                    MATCH(
                                                        A72&amp;B72,
                                                        Insumos!I:I,
                                                        0)
                                                )="Material",
                                                INDEX(
                                                    Insumos!F:F,
                                                    MATCH(
                                                        A72&amp;B72,
                                                        Insumos!I:I,
                                                        0)
                                                ),
                                                0
                                            ),
                                            "Não encontrado"),
                                        IFERROR(
                                            INDEX(I:I,
                                                MATCH(
                                                    A72&amp;B72,AG:AG,
                                                    0)
                                            ),
                                            "Não encontrado")
                                    )</f>
        <v>3.03</v>
      </c>
      <c r="I72" s="21">
        <f>H72*G72/1</f>
        <v>0.22724999999999998</v>
      </c>
      <c r="J72" s="21">
        <f t="shared" si="24"/>
        <v>21.242339999999999</v>
      </c>
      <c r="K72" s="21">
        <f t="shared" si="24"/>
        <v>1.5931754999999999</v>
      </c>
      <c r="L72" s="21">
        <f>IF(
                        C72="INSUMO",
                                        IFERROR(
                                            IF(
                                                INDEX(
                                                    Insumos!C:C,
                                                    MATCH(
                                                        A72&amp;B72,
                                                        Insumos!I:I,
                                                        0)
                                                )="Mao_obra",
                                                INDEX(
                                                    Insumos!F:F,
                                                    MATCH(
                                                        A72&amp;B72,
                                                        Insumos!I:I,
                                                        0)
                                                ),
                                                0
                                            ),
                                            "Não encontrado"),
                                        IFERROR(
                                            INDEX(M:M,
                                                MATCH(
                                                    A72&amp;B72,AG:AG,
                                                    0)
                                            ),
                                            "Não encontrado")
                                    )</f>
        <v>21.242339999999999</v>
      </c>
      <c r="M72" s="21">
        <f>L72*G72/1</f>
        <v>1.5931754999999999</v>
      </c>
      <c r="N72" s="21">
        <f>IF(
                        C72="INSUMO",
                                        IFERROR(
                                            IF(
                                                INDEX(
                                                    Insumos!C:C,
                                                    MATCH(
                                                        A72&amp;B72,
                                                        Insumos!I:I,
                                                        0)
                                                )="Equipamento",
                                                INDEX(
                                                    Insumos!F:F,
                                                    MATCH(
                                                        A72&amp;B72,
                                                        Insumos!I:I,
                                                        0)
                                                ),
                                                0
                                            ),
                                            "Não encontrado"),
                                        IFERROR(
                                            INDEX(O:O,
                                                MATCH(
                                                    A72&amp;B72,AG:AG,
                                                    0)
                                            ),
                                            "Não encontrado")
                                    )</f>
        <v>0</v>
      </c>
      <c r="O72" s="21">
        <f>N72*G72/1</f>
        <v>0</v>
      </c>
      <c r="P72" s="21">
        <f>IF(
                        C72="INSUMO",
                                        IFERROR(
                                            IF(
                                                INDEX(
                                                    Insumos!C:C,
                                                    MATCH(
                                                        A72&amp;B72,
                                                        Insumos!I:I,
                                                        0)
                                                )="Transporte",
                                                INDEX(
                                                    Insumos!F:F,
                                                    MATCH(
                                                        A72&amp;B72,
                                                        Insumos!I:I,
                                                        0)
                                                ),
                                                0
                                            ),
                                            "Não encontrado"),
                                        IFERROR(
                                            INDEX(Q:Q,
                                                MATCH(
                                                    A72&amp;B72,AG:AG,
                                                    0)
                                            ),
                                            "Não encontrado")
                                    )</f>
        <v>0</v>
      </c>
      <c r="Q72" s="21">
        <f>P72*G72/1</f>
        <v>0</v>
      </c>
      <c r="R72" s="21">
        <f>IF(
                        C72="INSUMO",
                                        IFERROR(
                                            IF(
                                                INDEX(
                                                    Insumos!C:C,
                                                    MATCH(
                                                        A72&amp;B72,
                                                        Insumos!I:I,
                                                        0)
                                                )="Terceirizados",
                                                INDEX(
                                                    Insumos!F:F,
                                                    MATCH(
                                                        A72&amp;B72,
                                                        Insumos!I:I,
                                                        0)
                                                ),
                                                0
                                            ),
                                            "Não encontrado"),
                                        IFERROR(
                                            INDEX(S:S,
                                                MATCH(
                                                    A72&amp;B72,AG:AG,
                                                    0)
                                            ),
                                            "Não encontrado")
                                    )</f>
        <v>0</v>
      </c>
      <c r="S72" s="21">
        <f>R72*G72/1</f>
        <v>0</v>
      </c>
      <c r="T72" s="21">
        <f>IF(
                        C72="INSUMO",
                                        IFERROR(
                                            IF(
                                                INDEX(
                                                    Insumos!C:C,
                                                    MATCH(
                                                        A72&amp;B72,
                                                        Insumos!I:I,
                                                        0)
                                                )="Comissionamento",
                                                INDEX(
                                                    Insumos!F:F,
                                                    MATCH(
                                                        A72&amp;B72,
                                                        Insumos!I:I,
                                                        0)
                                                ),
                                                0
                                            ),
                                            "Não encontrado"),
                                        IFERROR(
                                            INDEX(U:U,
                                                MATCH(
                                                    A72&amp;B72,AG:AG,
                                                    0)
                                            ),
                                            "Não encontrado")
                                    )</f>
        <v>0</v>
      </c>
      <c r="U72" s="21">
        <f>T72*G72/1</f>
        <v>0</v>
      </c>
      <c r="V72" s="21">
        <f>IF(
                        C72="INSUMO",
                                        IFERROR(
                                            IF(
                                                INDEX(
                                                    Insumos!C:C,
                                                    MATCH(
                                                        A72&amp;B72,
                                                        Insumos!I:I,
                                                        0)
                                                )="Verba",
                                                INDEX(
                                                    Insumos!F:F,
                                                    MATCH(
                                                        A72&amp;B72,
                                                        Insumos!I:I,
                                                        0)
                                                ),
                                                0
                                            ),
                                            "Não encontrado"),
                                        IFERROR(
                                            INDEX(W:W,
                                                MATCH(
                                                    A72&amp;B72,AG:AG,
                                                    0)
                                            ),
                                            "Não encontrado")
                                    )</f>
        <v>0</v>
      </c>
      <c r="W72" s="21">
        <f>V72*G72/1</f>
        <v>0</v>
      </c>
      <c r="X72" s="21">
        <f>IF(
                        C72="INSUMO",
                                        IFERROR(
                                            IF(
                                                INDEX(
                                                    Insumos!C:C,
                                                    MATCH(
                                                        A72&amp;B72,
                                                        Insumos!I:I,
                                                        0)
                                                )="Outro",
                                                INDEX(
                                                    Insumos!F:F,
                                                    MATCH(
                                                        A72&amp;B72,
                                                        Insumos!I:I,
                                                        0)
                                                ),
                                                0
                                            ),
                                            "Não encontrado"),
                                        IFERROR(
                                            INDEX(Y:Y,
                                                MATCH(
                                                    A72&amp;B72,AG:AG,
                                                    0)
                                            ),
                                            "Não encontrado")
                                    )</f>
        <v>0</v>
      </c>
      <c r="Y72" s="21">
        <f>X72*G72/1</f>
        <v>0</v>
      </c>
      <c r="Z72" s="21">
        <f>IF(
                            C72="INSUMO",
                            IFERROR(
                                INDEX(
                                    Insumos!F:F,
                                    MATCH(
                                        A72&amp;B72,
                                        Insumos!I:I,
                                        0)
                                ),
                                "Não encontrado"),
                            IFERROR(
                                INDEX(AA:AA,
                                    MATCH(
                                        A72&amp;B72,AG:AG,
                                        0)
                                ),
                                "Não encontrado")
                        )</f>
        <v>24.27234</v>
      </c>
      <c r="AA72" s="21">
        <f>G72*Z72</f>
        <v>1.8204254999999998</v>
      </c>
      <c r="AB72" s="45"/>
      <c r="AC72" s="45"/>
      <c r="AD72" s="61" t="s">
        <v>89</v>
      </c>
      <c r="AE72" s="72"/>
      <c r="AF72" s="72"/>
    </row>
    <row r="73" spans="1:33" ht="63.75" x14ac:dyDescent="0.2">
      <c r="A73" s="63" t="s">
        <v>116</v>
      </c>
      <c r="B73" s="64" t="s">
        <v>45</v>
      </c>
      <c r="C73" s="65" t="s">
        <v>89</v>
      </c>
      <c r="D73" s="66" t="s">
        <v>488</v>
      </c>
      <c r="E73" s="66" t="s">
        <v>117</v>
      </c>
      <c r="F73" s="67" t="s">
        <v>56</v>
      </c>
      <c r="G73" s="22"/>
      <c r="H73" s="23"/>
      <c r="I73" s="23">
        <f>SUM(I74:I77)</f>
        <v>1810.0024399999998</v>
      </c>
      <c r="J73" s="23"/>
      <c r="K73" s="23">
        <f>SUM(K74:K77)</f>
        <v>152.759101472</v>
      </c>
      <c r="L73" s="23"/>
      <c r="M73" s="23">
        <f>SUM(M74:M77)</f>
        <v>152.759101472</v>
      </c>
      <c r="N73" s="23"/>
      <c r="O73" s="23">
        <f>SUM(O74:O77)</f>
        <v>0</v>
      </c>
      <c r="P73" s="23"/>
      <c r="Q73" s="23">
        <f>SUM(Q74:Q77)</f>
        <v>0</v>
      </c>
      <c r="R73" s="23"/>
      <c r="S73" s="23">
        <f>SUM(S74:S77)</f>
        <v>0</v>
      </c>
      <c r="T73" s="23"/>
      <c r="U73" s="23">
        <f>SUM(U74:U77)</f>
        <v>0</v>
      </c>
      <c r="V73" s="23"/>
      <c r="W73" s="23">
        <f>SUM(W74:W77)</f>
        <v>0</v>
      </c>
      <c r="X73" s="23"/>
      <c r="Y73" s="23">
        <f>SUM(Y74:Y77)</f>
        <v>0</v>
      </c>
      <c r="Z73" s="23"/>
      <c r="AA73" s="23">
        <f>SUM(AA74:AA77)</f>
        <v>1962.7615414719999</v>
      </c>
      <c r="AB73" s="43" t="s">
        <v>98</v>
      </c>
      <c r="AC73" s="43"/>
      <c r="AD73" s="66" t="s">
        <v>574</v>
      </c>
      <c r="AE73" s="68" t="s">
        <v>575</v>
      </c>
      <c r="AF73" s="68" t="s">
        <v>576</v>
      </c>
      <c r="AG73" t="str">
        <f>A73&amp;B73&amp;C73</f>
        <v>0368PRÓPRIA</v>
      </c>
    </row>
    <row r="74" spans="1:33" ht="25.5" x14ac:dyDescent="0.2">
      <c r="A74" s="59" t="s">
        <v>577</v>
      </c>
      <c r="B74" s="60" t="s">
        <v>98</v>
      </c>
      <c r="C74" s="71" t="s">
        <v>46</v>
      </c>
      <c r="D74" s="61" t="s">
        <v>488</v>
      </c>
      <c r="E74" s="61" t="s">
        <v>578</v>
      </c>
      <c r="F74" s="17" t="s">
        <v>511</v>
      </c>
      <c r="G74" s="17">
        <v>4.0999999999999996</v>
      </c>
      <c r="H74" s="21">
        <f>IF(
                        C74="INSUMO",
                                        IFERROR(
                                            IF(
                                                INDEX(
                                                    Insumos!C:C,
                                                    MATCH(
                                                        A74&amp;B74,
                                                        Insumos!I:I,
                                                        0)
                                                )="Material",
                                                INDEX(
                                                    Insumos!F:F,
                                                    MATCH(
                                                        A74&amp;B74,
                                                        Insumos!I:I,
                                                        0)
                                                ),
                                                0
                                            ),
                                            "Não encontrado"),
                                        IFERROR(
                                            INDEX(I:I,
                                                MATCH(
                                                    A74&amp;B74,AG:AG,
                                                    0)
                                            ),
                                            "Não encontrado")
                                    )</f>
        <v>4.22</v>
      </c>
      <c r="I74" s="21">
        <f>H74*G74/1</f>
        <v>17.301999999999996</v>
      </c>
      <c r="J74" s="21">
        <f t="shared" ref="J74:K77" si="25">T74 + N74 + L74 + X74 + R74 + P74 + V74</f>
        <v>19.706639200000001</v>
      </c>
      <c r="K74" s="21">
        <f t="shared" si="25"/>
        <v>80.797220719999999</v>
      </c>
      <c r="L74" s="21">
        <f>IF(
                        C74="INSUMO",
                                        IFERROR(
                                            IF(
                                                INDEX(
                                                    Insumos!C:C,
                                                    MATCH(
                                                        A74&amp;B74,
                                                        Insumos!I:I,
                                                        0)
                                                )="Mao_obra",
                                                INDEX(
                                                    Insumos!F:F,
                                                    MATCH(
                                                        A74&amp;B74,
                                                        Insumos!I:I,
                                                        0)
                                                ),
                                                0
                                            ),
                                            "Não encontrado"),
                                        IFERROR(
                                            INDEX(M:M,
                                                MATCH(
                                                    A74&amp;B74,AG:AG,
                                                    0)
                                            ),
                                            "Não encontrado")
                                    )</f>
        <v>19.706639200000001</v>
      </c>
      <c r="M74" s="21">
        <f>L74*G74/1</f>
        <v>80.797220719999999</v>
      </c>
      <c r="N74" s="21">
        <f>IF(
                        C74="INSUMO",
                                        IFERROR(
                                            IF(
                                                INDEX(
                                                    Insumos!C:C,
                                                    MATCH(
                                                        A74&amp;B74,
                                                        Insumos!I:I,
                                                        0)
                                                )="Equipamento",
                                                INDEX(
                                                    Insumos!F:F,
                                                    MATCH(
                                                        A74&amp;B74,
                                                        Insumos!I:I,
                                                        0)
                                                ),
                                                0
                                            ),
                                            "Não encontrado"),
                                        IFERROR(
                                            INDEX(O:O,
                                                MATCH(
                                                    A74&amp;B74,AG:AG,
                                                    0)
                                            ),
                                            "Não encontrado")
                                    )</f>
        <v>0</v>
      </c>
      <c r="O74" s="21">
        <f>N74*G74/1</f>
        <v>0</v>
      </c>
      <c r="P74" s="21">
        <f>IF(
                        C74="INSUMO",
                                        IFERROR(
                                            IF(
                                                INDEX(
                                                    Insumos!C:C,
                                                    MATCH(
                                                        A74&amp;B74,
                                                        Insumos!I:I,
                                                        0)
                                                )="Transporte",
                                                INDEX(
                                                    Insumos!F:F,
                                                    MATCH(
                                                        A74&amp;B74,
                                                        Insumos!I:I,
                                                        0)
                                                ),
                                                0
                                            ),
                                            "Não encontrado"),
                                        IFERROR(
                                            INDEX(Q:Q,
                                                MATCH(
                                                    A74&amp;B74,AG:AG,
                                                    0)
                                            ),
                                            "Não encontrado")
                                    )</f>
        <v>0</v>
      </c>
      <c r="Q74" s="21">
        <f>P74*G74/1</f>
        <v>0</v>
      </c>
      <c r="R74" s="21">
        <f>IF(
                        C74="INSUMO",
                                        IFERROR(
                                            IF(
                                                INDEX(
                                                    Insumos!C:C,
                                                    MATCH(
                                                        A74&amp;B74,
                                                        Insumos!I:I,
                                                        0)
                                                )="Terceirizados",
                                                INDEX(
                                                    Insumos!F:F,
                                                    MATCH(
                                                        A74&amp;B74,
                                                        Insumos!I:I,
                                                        0)
                                                ),
                                                0
                                            ),
                                            "Não encontrado"),
                                        IFERROR(
                                            INDEX(S:S,
                                                MATCH(
                                                    A74&amp;B74,AG:AG,
                                                    0)
                                            ),
                                            "Não encontrado")
                                    )</f>
        <v>0</v>
      </c>
      <c r="S74" s="21">
        <f>R74*G74/1</f>
        <v>0</v>
      </c>
      <c r="T74" s="21">
        <f>IF(
                        C74="INSUMO",
                                        IFERROR(
                                            IF(
                                                INDEX(
                                                    Insumos!C:C,
                                                    MATCH(
                                                        A74&amp;B74,
                                                        Insumos!I:I,
                                                        0)
                                                )="Comissionamento",
                                                INDEX(
                                                    Insumos!F:F,
                                                    MATCH(
                                                        A74&amp;B74,
                                                        Insumos!I:I,
                                                        0)
                                                ),
                                                0
                                            ),
                                            "Não encontrado"),
                                        IFERROR(
                                            INDEX(U:U,
                                                MATCH(
                                                    A74&amp;B74,AG:AG,
                                                    0)
                                            ),
                                            "Não encontrado")
                                    )</f>
        <v>0</v>
      </c>
      <c r="U74" s="21">
        <f>T74*G74/1</f>
        <v>0</v>
      </c>
      <c r="V74" s="21">
        <f>IF(
                        C74="INSUMO",
                                        IFERROR(
                                            IF(
                                                INDEX(
                                                    Insumos!C:C,
                                                    MATCH(
                                                        A74&amp;B74,
                                                        Insumos!I:I,
                                                        0)
                                                )="Verba",
                                                INDEX(
                                                    Insumos!F:F,
                                                    MATCH(
                                                        A74&amp;B74,
                                                        Insumos!I:I,
                                                        0)
                                                ),
                                                0
                                            ),
                                            "Não encontrado"),
                                        IFERROR(
                                            INDEX(W:W,
                                                MATCH(
                                                    A74&amp;B74,AG:AG,
                                                    0)
                                            ),
                                            "Não encontrado")
                                    )</f>
        <v>0</v>
      </c>
      <c r="W74" s="21">
        <f>V74*G74/1</f>
        <v>0</v>
      </c>
      <c r="X74" s="21">
        <f>IF(
                        C74="INSUMO",
                                        IFERROR(
                                            IF(
                                                INDEX(
                                                    Insumos!C:C,
                                                    MATCH(
                                                        A74&amp;B74,
                                                        Insumos!I:I,
                                                        0)
                                                )="Outro",
                                                INDEX(
                                                    Insumos!F:F,
                                                    MATCH(
                                                        A74&amp;B74,
                                                        Insumos!I:I,
                                                        0)
                                                ),
                                                0
                                            ),
                                            "Não encontrado"),
                                        IFERROR(
                                            INDEX(Y:Y,
                                                MATCH(
                                                    A74&amp;B74,AG:AG,
                                                    0)
                                            ),
                                            "Não encontrado")
                                    )</f>
        <v>0</v>
      </c>
      <c r="Y74" s="21">
        <f>X74*G74/1</f>
        <v>0</v>
      </c>
      <c r="Z74" s="21">
        <f>IF(
                            C74="INSUMO",
                            IFERROR(
                                INDEX(
                                    Insumos!F:F,
                                    MATCH(
                                        A74&amp;B74,
                                        Insumos!I:I,
                                        0)
                                ),
                                "Não encontrado"),
                            IFERROR(
                                INDEX(AA:AA,
                                    MATCH(
                                        A74&amp;B74,AG:AG,
                                        0)
                                ),
                                "Não encontrado")
                        )</f>
        <v>23.926639200000004</v>
      </c>
      <c r="AA74" s="21">
        <f>G74*Z74</f>
        <v>98.099220720000005</v>
      </c>
      <c r="AB74" s="45"/>
      <c r="AC74" s="45"/>
      <c r="AD74" s="61" t="s">
        <v>89</v>
      </c>
      <c r="AE74" s="72"/>
      <c r="AF74" s="72"/>
    </row>
    <row r="75" spans="1:33" ht="25.5" x14ac:dyDescent="0.2">
      <c r="A75" s="54" t="s">
        <v>514</v>
      </c>
      <c r="B75" s="55" t="s">
        <v>98</v>
      </c>
      <c r="C75" s="69" t="s">
        <v>46</v>
      </c>
      <c r="D75" s="57" t="s">
        <v>488</v>
      </c>
      <c r="E75" s="57" t="s">
        <v>515</v>
      </c>
      <c r="F75" s="16" t="s">
        <v>511</v>
      </c>
      <c r="G75" s="16">
        <v>3.988</v>
      </c>
      <c r="H75" s="20">
        <f>IF(
                        C75="INSUMO",
                                        IFERROR(
                                            IF(
                                                INDEX(
                                                    Insumos!C:C,
                                                    MATCH(
                                                        A75&amp;B75,
                                                        Insumos!I:I,
                                                        0)
                                                )="Material",
                                                INDEX(
                                                    Insumos!F:F,
                                                    MATCH(
                                                        A75&amp;B75,
                                                        Insumos!I:I,
                                                        0)
                                                ),
                                                0
                                            ),
                                            "Não encontrado"),
                                        IFERROR(
                                            INDEX(I:I,
                                                MATCH(
                                                    A75&amp;B75,AG:AG,
                                                    0)
                                            ),
                                            "Não encontrado")
                                    )</f>
        <v>4.13</v>
      </c>
      <c r="I75" s="20">
        <f>H75*G75/1</f>
        <v>16.47044</v>
      </c>
      <c r="J75" s="20">
        <f t="shared" si="25"/>
        <v>18.044604000000003</v>
      </c>
      <c r="K75" s="20">
        <f t="shared" si="25"/>
        <v>71.961880752000013</v>
      </c>
      <c r="L75" s="20">
        <f>IF(
                        C75="INSUMO",
                                        IFERROR(
                                            IF(
                                                INDEX(
                                                    Insumos!C:C,
                                                    MATCH(
                                                        A75&amp;B75,
                                                        Insumos!I:I,
                                                        0)
                                                )="Mao_obra",
                                                INDEX(
                                                    Insumos!F:F,
                                                    MATCH(
                                                        A75&amp;B75,
                                                        Insumos!I:I,
                                                        0)
                                                ),
                                                0
                                            ),
                                            "Não encontrado"),
                                        IFERROR(
                                            INDEX(M:M,
                                                MATCH(
                                                    A75&amp;B75,AG:AG,
                                                    0)
                                            ),
                                            "Não encontrado")
                                    )</f>
        <v>18.044604000000003</v>
      </c>
      <c r="M75" s="20">
        <f>L75*G75/1</f>
        <v>71.961880752000013</v>
      </c>
      <c r="N75" s="20">
        <f>IF(
                        C75="INSUMO",
                                        IFERROR(
                                            IF(
                                                INDEX(
                                                    Insumos!C:C,
                                                    MATCH(
                                                        A75&amp;B75,
                                                        Insumos!I:I,
                                                        0)
                                                )="Equipamento",
                                                INDEX(
                                                    Insumos!F:F,
                                                    MATCH(
                                                        A75&amp;B75,
                                                        Insumos!I:I,
                                                        0)
                                                ),
                                                0
                                            ),
                                            "Não encontrado"),
                                        IFERROR(
                                            INDEX(O:O,
                                                MATCH(
                                                    A75&amp;B75,AG:AG,
                                                    0)
                                            ),
                                            "Não encontrado")
                                    )</f>
        <v>0</v>
      </c>
      <c r="O75" s="20">
        <f>N75*G75/1</f>
        <v>0</v>
      </c>
      <c r="P75" s="20">
        <f>IF(
                        C75="INSUMO",
                                        IFERROR(
                                            IF(
                                                INDEX(
                                                    Insumos!C:C,
                                                    MATCH(
                                                        A75&amp;B75,
                                                        Insumos!I:I,
                                                        0)
                                                )="Transporte",
                                                INDEX(
                                                    Insumos!F:F,
                                                    MATCH(
                                                        A75&amp;B75,
                                                        Insumos!I:I,
                                                        0)
                                                ),
                                                0
                                            ),
                                            "Não encontrado"),
                                        IFERROR(
                                            INDEX(Q:Q,
                                                MATCH(
                                                    A75&amp;B75,AG:AG,
                                                    0)
                                            ),
                                            "Não encontrado")
                                    )</f>
        <v>0</v>
      </c>
      <c r="Q75" s="20">
        <f>P75*G75/1</f>
        <v>0</v>
      </c>
      <c r="R75" s="20">
        <f>IF(
                        C75="INSUMO",
                                        IFERROR(
                                            IF(
                                                INDEX(
                                                    Insumos!C:C,
                                                    MATCH(
                                                        A75&amp;B75,
                                                        Insumos!I:I,
                                                        0)
                                                )="Terceirizados",
                                                INDEX(
                                                    Insumos!F:F,
                                                    MATCH(
                                                        A75&amp;B75,
                                                        Insumos!I:I,
                                                        0)
                                                ),
                                                0
                                            ),
                                            "Não encontrado"),
                                        IFERROR(
                                            INDEX(S:S,
                                                MATCH(
                                                    A75&amp;B75,AG:AG,
                                                    0)
                                            ),
                                            "Não encontrado")
                                    )</f>
        <v>0</v>
      </c>
      <c r="S75" s="20">
        <f>R75*G75/1</f>
        <v>0</v>
      </c>
      <c r="T75" s="20">
        <f>IF(
                        C75="INSUMO",
                                        IFERROR(
                                            IF(
                                                INDEX(
                                                    Insumos!C:C,
                                                    MATCH(
                                                        A75&amp;B75,
                                                        Insumos!I:I,
                                                        0)
                                                )="Comissionamento",
                                                INDEX(
                                                    Insumos!F:F,
                                                    MATCH(
                                                        A75&amp;B75,
                                                        Insumos!I:I,
                                                        0)
                                                ),
                                                0
                                            ),
                                            "Não encontrado"),
                                        IFERROR(
                                            INDEX(U:U,
                                                MATCH(
                                                    A75&amp;B75,AG:AG,
                                                    0)
                                            ),
                                            "Não encontrado")
                                    )</f>
        <v>0</v>
      </c>
      <c r="U75" s="20">
        <f>T75*G75/1</f>
        <v>0</v>
      </c>
      <c r="V75" s="20">
        <f>IF(
                        C75="INSUMO",
                                        IFERROR(
                                            IF(
                                                INDEX(
                                                    Insumos!C:C,
                                                    MATCH(
                                                        A75&amp;B75,
                                                        Insumos!I:I,
                                                        0)
                                                )="Verba",
                                                INDEX(
                                                    Insumos!F:F,
                                                    MATCH(
                                                        A75&amp;B75,
                                                        Insumos!I:I,
                                                        0)
                                                ),
                                                0
                                            ),
                                            "Não encontrado"),
                                        IFERROR(
                                            INDEX(W:W,
                                                MATCH(
                                                    A75&amp;B75,AG:AG,
                                                    0)
                                            ),
                                            "Não encontrado")
                                    )</f>
        <v>0</v>
      </c>
      <c r="W75" s="20">
        <f>V75*G75/1</f>
        <v>0</v>
      </c>
      <c r="X75" s="20">
        <f>IF(
                        C75="INSUMO",
                                        IFERROR(
                                            IF(
                                                INDEX(
                                                    Insumos!C:C,
                                                    MATCH(
                                                        A75&amp;B75,
                                                        Insumos!I:I,
                                                        0)
                                                )="Outro",
                                                INDEX(
                                                    Insumos!F:F,
                                                    MATCH(
                                                        A75&amp;B75,
                                                        Insumos!I:I,
                                                        0)
                                                ),
                                                0
                                            ),
                                            "Não encontrado"),
                                        IFERROR(
                                            INDEX(Y:Y,
                                                MATCH(
                                                    A75&amp;B75,AG:AG,
                                                    0)
                                            ),
                                            "Não encontrado")
                                    )</f>
        <v>0</v>
      </c>
      <c r="Y75" s="20">
        <f>X75*G75/1</f>
        <v>0</v>
      </c>
      <c r="Z75" s="20">
        <f>IF(
                            C75="INSUMO",
                            IFERROR(
                                INDEX(
                                    Insumos!F:F,
                                    MATCH(
                                        A75&amp;B75,
                                        Insumos!I:I,
                                        0)
                                ),
                                "Não encontrado"),
                            IFERROR(
                                INDEX(AA:AA,
                                    MATCH(
                                        A75&amp;B75,AG:AG,
                                        0)
                                ),
                                "Não encontrado")
                        )</f>
        <v>22.174604000000002</v>
      </c>
      <c r="AA75" s="20">
        <f>G75*Z75</f>
        <v>88.43232075200001</v>
      </c>
      <c r="AB75" s="44"/>
      <c r="AC75" s="44"/>
      <c r="AD75" s="57" t="s">
        <v>89</v>
      </c>
      <c r="AE75" s="70"/>
      <c r="AF75" s="70"/>
    </row>
    <row r="76" spans="1:33" ht="25.5" x14ac:dyDescent="0.2">
      <c r="A76" s="59" t="s">
        <v>579</v>
      </c>
      <c r="B76" s="60" t="s">
        <v>98</v>
      </c>
      <c r="C76" s="71" t="s">
        <v>58</v>
      </c>
      <c r="D76" s="61" t="s">
        <v>488</v>
      </c>
      <c r="E76" s="61" t="s">
        <v>580</v>
      </c>
      <c r="F76" s="17" t="s">
        <v>70</v>
      </c>
      <c r="G76" s="17">
        <v>3.78</v>
      </c>
      <c r="H76" s="21">
        <f>IF(
                        C76="INSUMO",
                                        IFERROR(
                                            IF(
                                                INDEX(
                                                    Insumos!C:C,
                                                    MATCH(
                                                        A76&amp;B76,
                                                        Insumos!I:I,
                                                        0)
                                                )="Material",
                                                INDEX(
                                                    Insumos!F:F,
                                                    MATCH(
                                                        A76&amp;B76,
                                                        Insumos!I:I,
                                                        0)
                                                ),
                                                0
                                            ),
                                            "Não encontrado"),
                                        IFERROR(
                                            INDEX(I:I,
                                                MATCH(
                                                    A76&amp;B76,AG:AG,
                                                    0)
                                            ),
                                            "Não encontrado")
                                    )</f>
        <v>374.5</v>
      </c>
      <c r="I76" s="21">
        <f>H76*G76/1</f>
        <v>1415.61</v>
      </c>
      <c r="J76" s="21">
        <f t="shared" si="25"/>
        <v>0</v>
      </c>
      <c r="K76" s="21">
        <f t="shared" si="25"/>
        <v>0</v>
      </c>
      <c r="L76" s="21">
        <f>IF(
                        C76="INSUMO",
                                        IFERROR(
                                            IF(
                                                INDEX(
                                                    Insumos!C:C,
                                                    MATCH(
                                                        A76&amp;B76,
                                                        Insumos!I:I,
                                                        0)
                                                )="Mao_obra",
                                                INDEX(
                                                    Insumos!F:F,
                                                    MATCH(
                                                        A76&amp;B76,
                                                        Insumos!I:I,
                                                        0)
                                                ),
                                                0
                                            ),
                                            "Não encontrado"),
                                        IFERROR(
                                            INDEX(M:M,
                                                MATCH(
                                                    A76&amp;B76,AG:AG,
                                                    0)
                                            ),
                                            "Não encontrado")
                                    )</f>
        <v>0</v>
      </c>
      <c r="M76" s="21">
        <f>L76*G76/1</f>
        <v>0</v>
      </c>
      <c r="N76" s="21">
        <f>IF(
                        C76="INSUMO",
                                        IFERROR(
                                            IF(
                                                INDEX(
                                                    Insumos!C:C,
                                                    MATCH(
                                                        A76&amp;B76,
                                                        Insumos!I:I,
                                                        0)
                                                )="Equipamento",
                                                INDEX(
                                                    Insumos!F:F,
                                                    MATCH(
                                                        A76&amp;B76,
                                                        Insumos!I:I,
                                                        0)
                                                ),
                                                0
                                            ),
                                            "Não encontrado"),
                                        IFERROR(
                                            INDEX(O:O,
                                                MATCH(
                                                    A76&amp;B76,AG:AG,
                                                    0)
                                            ),
                                            "Não encontrado")
                                    )</f>
        <v>0</v>
      </c>
      <c r="O76" s="21">
        <f>N76*G76/1</f>
        <v>0</v>
      </c>
      <c r="P76" s="21">
        <f>IF(
                        C76="INSUMO",
                                        IFERROR(
                                            IF(
                                                INDEX(
                                                    Insumos!C:C,
                                                    MATCH(
                                                        A76&amp;B76,
                                                        Insumos!I:I,
                                                        0)
                                                )="Transporte",
                                                INDEX(
                                                    Insumos!F:F,
                                                    MATCH(
                                                        A76&amp;B76,
                                                        Insumos!I:I,
                                                        0)
                                                ),
                                                0
                                            ),
                                            "Não encontrado"),
                                        IFERROR(
                                            INDEX(Q:Q,
                                                MATCH(
                                                    A76&amp;B76,AG:AG,
                                                    0)
                                            ),
                                            "Não encontrado")
                                    )</f>
        <v>0</v>
      </c>
      <c r="Q76" s="21">
        <f>P76*G76/1</f>
        <v>0</v>
      </c>
      <c r="R76" s="21">
        <f>IF(
                        C76="INSUMO",
                                        IFERROR(
                                            IF(
                                                INDEX(
                                                    Insumos!C:C,
                                                    MATCH(
                                                        A76&amp;B76,
                                                        Insumos!I:I,
                                                        0)
                                                )="Terceirizados",
                                                INDEX(
                                                    Insumos!F:F,
                                                    MATCH(
                                                        A76&amp;B76,
                                                        Insumos!I:I,
                                                        0)
                                                ),
                                                0
                                            ),
                                            "Não encontrado"),
                                        IFERROR(
                                            INDEX(S:S,
                                                MATCH(
                                                    A76&amp;B76,AG:AG,
                                                    0)
                                            ),
                                            "Não encontrado")
                                    )</f>
        <v>0</v>
      </c>
      <c r="S76" s="21">
        <f>R76*G76/1</f>
        <v>0</v>
      </c>
      <c r="T76" s="21">
        <f>IF(
                        C76="INSUMO",
                                        IFERROR(
                                            IF(
                                                INDEX(
                                                    Insumos!C:C,
                                                    MATCH(
                                                        A76&amp;B76,
                                                        Insumos!I:I,
                                                        0)
                                                )="Comissionamento",
                                                INDEX(
                                                    Insumos!F:F,
                                                    MATCH(
                                                        A76&amp;B76,
                                                        Insumos!I:I,
                                                        0)
                                                ),
                                                0
                                            ),
                                            "Não encontrado"),
                                        IFERROR(
                                            INDEX(U:U,
                                                MATCH(
                                                    A76&amp;B76,AG:AG,
                                                    0)
                                            ),
                                            "Não encontrado")
                                    )</f>
        <v>0</v>
      </c>
      <c r="U76" s="21">
        <f>T76*G76/1</f>
        <v>0</v>
      </c>
      <c r="V76" s="21">
        <f>IF(
                        C76="INSUMO",
                                        IFERROR(
                                            IF(
                                                INDEX(
                                                    Insumos!C:C,
                                                    MATCH(
                                                        A76&amp;B76,
                                                        Insumos!I:I,
                                                        0)
                                                )="Verba",
                                                INDEX(
                                                    Insumos!F:F,
                                                    MATCH(
                                                        A76&amp;B76,
                                                        Insumos!I:I,
                                                        0)
                                                ),
                                                0
                                            ),
                                            "Não encontrado"),
                                        IFERROR(
                                            INDEX(W:W,
                                                MATCH(
                                                    A76&amp;B76,AG:AG,
                                                    0)
                                            ),
                                            "Não encontrado")
                                    )</f>
        <v>0</v>
      </c>
      <c r="W76" s="21">
        <f>V76*G76/1</f>
        <v>0</v>
      </c>
      <c r="X76" s="21">
        <f>IF(
                        C76="INSUMO",
                                        IFERROR(
                                            IF(
                                                INDEX(
                                                    Insumos!C:C,
                                                    MATCH(
                                                        A76&amp;B76,
                                                        Insumos!I:I,
                                                        0)
                                                )="Outro",
                                                INDEX(
                                                    Insumos!F:F,
                                                    MATCH(
                                                        A76&amp;B76,
                                                        Insumos!I:I,
                                                        0)
                                                ),
                                                0
                                            ),
                                            "Não encontrado"),
                                        IFERROR(
                                            INDEX(Y:Y,
                                                MATCH(
                                                    A76&amp;B76,AG:AG,
                                                    0)
                                            ),
                                            "Não encontrado")
                                    )</f>
        <v>0</v>
      </c>
      <c r="Y76" s="21">
        <f>X76*G76/1</f>
        <v>0</v>
      </c>
      <c r="Z76" s="21">
        <f>IF(
                            C76="INSUMO",
                            IFERROR(
                                INDEX(
                                    Insumos!F:F,
                                    MATCH(
                                        A76&amp;B76,
                                        Insumos!I:I,
                                        0)
                                ),
                                "Não encontrado"),
                            IFERROR(
                                INDEX(AA:AA,
                                    MATCH(
                                        A76&amp;B76,AG:AG,
                                        0)
                                ),
                                "Não encontrado")
                        )</f>
        <v>374.5</v>
      </c>
      <c r="AA76" s="21">
        <f>G76*Z76</f>
        <v>1415.61</v>
      </c>
      <c r="AB76" s="45"/>
      <c r="AC76" s="45"/>
      <c r="AD76" s="61" t="s">
        <v>89</v>
      </c>
      <c r="AE76" s="72"/>
      <c r="AF76" s="72"/>
    </row>
    <row r="77" spans="1:33" ht="51" x14ac:dyDescent="0.2">
      <c r="A77" s="54" t="s">
        <v>581</v>
      </c>
      <c r="B77" s="55" t="s">
        <v>98</v>
      </c>
      <c r="C77" s="69" t="s">
        <v>58</v>
      </c>
      <c r="D77" s="57" t="s">
        <v>488</v>
      </c>
      <c r="E77" s="57" t="s">
        <v>582</v>
      </c>
      <c r="F77" s="16" t="s">
        <v>583</v>
      </c>
      <c r="G77" s="16">
        <v>2</v>
      </c>
      <c r="H77" s="20">
        <f>IF(
                        C77="INSUMO",
                                        IFERROR(
                                            IF(
                                                INDEX(
                                                    Insumos!C:C,
                                                    MATCH(
                                                        A77&amp;B77,
                                                        Insumos!I:I,
                                                        0)
                                                )="Material",
                                                INDEX(
                                                    Insumos!F:F,
                                                    MATCH(
                                                        A77&amp;B77,
                                                        Insumos!I:I,
                                                        0)
                                                ),
                                                0
                                            ),
                                            "Não encontrado"),
                                        IFERROR(
                                            INDEX(I:I,
                                                MATCH(
                                                    A77&amp;B77,AG:AG,
                                                    0)
                                            ),
                                            "Não encontrado")
                                    )</f>
        <v>180.31</v>
      </c>
      <c r="I77" s="20">
        <f>H77*G77/1</f>
        <v>360.62</v>
      </c>
      <c r="J77" s="20">
        <f t="shared" si="25"/>
        <v>0</v>
      </c>
      <c r="K77" s="20">
        <f t="shared" si="25"/>
        <v>0</v>
      </c>
      <c r="L77" s="20">
        <f>IF(
                        C77="INSUMO",
                                        IFERROR(
                                            IF(
                                                INDEX(
                                                    Insumos!C:C,
                                                    MATCH(
                                                        A77&amp;B77,
                                                        Insumos!I:I,
                                                        0)
                                                )="Mao_obra",
                                                INDEX(
                                                    Insumos!F:F,
                                                    MATCH(
                                                        A77&amp;B77,
                                                        Insumos!I:I,
                                                        0)
                                                ),
                                                0
                                            ),
                                            "Não encontrado"),
                                        IFERROR(
                                            INDEX(M:M,
                                                MATCH(
                                                    A77&amp;B77,AG:AG,
                                                    0)
                                            ),
                                            "Não encontrado")
                                    )</f>
        <v>0</v>
      </c>
      <c r="M77" s="20">
        <f>L77*G77/1</f>
        <v>0</v>
      </c>
      <c r="N77" s="20">
        <f>IF(
                        C77="INSUMO",
                                        IFERROR(
                                            IF(
                                                INDEX(
                                                    Insumos!C:C,
                                                    MATCH(
                                                        A77&amp;B77,
                                                        Insumos!I:I,
                                                        0)
                                                )="Equipamento",
                                                INDEX(
                                                    Insumos!F:F,
                                                    MATCH(
                                                        A77&amp;B77,
                                                        Insumos!I:I,
                                                        0)
                                                ),
                                                0
                                            ),
                                            "Não encontrado"),
                                        IFERROR(
                                            INDEX(O:O,
                                                MATCH(
                                                    A77&amp;B77,AG:AG,
                                                    0)
                                            ),
                                            "Não encontrado")
                                    )</f>
        <v>0</v>
      </c>
      <c r="O77" s="20">
        <f>N77*G77/1</f>
        <v>0</v>
      </c>
      <c r="P77" s="20">
        <f>IF(
                        C77="INSUMO",
                                        IFERROR(
                                            IF(
                                                INDEX(
                                                    Insumos!C:C,
                                                    MATCH(
                                                        A77&amp;B77,
                                                        Insumos!I:I,
                                                        0)
                                                )="Transporte",
                                                INDEX(
                                                    Insumos!F:F,
                                                    MATCH(
                                                        A77&amp;B77,
                                                        Insumos!I:I,
                                                        0)
                                                ),
                                                0
                                            ),
                                            "Não encontrado"),
                                        IFERROR(
                                            INDEX(Q:Q,
                                                MATCH(
                                                    A77&amp;B77,AG:AG,
                                                    0)
                                            ),
                                            "Não encontrado")
                                    )</f>
        <v>0</v>
      </c>
      <c r="Q77" s="20">
        <f>P77*G77/1</f>
        <v>0</v>
      </c>
      <c r="R77" s="20">
        <f>IF(
                        C77="INSUMO",
                                        IFERROR(
                                            IF(
                                                INDEX(
                                                    Insumos!C:C,
                                                    MATCH(
                                                        A77&amp;B77,
                                                        Insumos!I:I,
                                                        0)
                                                )="Terceirizados",
                                                INDEX(
                                                    Insumos!F:F,
                                                    MATCH(
                                                        A77&amp;B77,
                                                        Insumos!I:I,
                                                        0)
                                                ),
                                                0
                                            ),
                                            "Não encontrado"),
                                        IFERROR(
                                            INDEX(S:S,
                                                MATCH(
                                                    A77&amp;B77,AG:AG,
                                                    0)
                                            ),
                                            "Não encontrado")
                                    )</f>
        <v>0</v>
      </c>
      <c r="S77" s="20">
        <f>R77*G77/1</f>
        <v>0</v>
      </c>
      <c r="T77" s="20">
        <f>IF(
                        C77="INSUMO",
                                        IFERROR(
                                            IF(
                                                INDEX(
                                                    Insumos!C:C,
                                                    MATCH(
                                                        A77&amp;B77,
                                                        Insumos!I:I,
                                                        0)
                                                )="Comissionamento",
                                                INDEX(
                                                    Insumos!F:F,
                                                    MATCH(
                                                        A77&amp;B77,
                                                        Insumos!I:I,
                                                        0)
                                                ),
                                                0
                                            ),
                                            "Não encontrado"),
                                        IFERROR(
                                            INDEX(U:U,
                                                MATCH(
                                                    A77&amp;B77,AG:AG,
                                                    0)
                                            ),
                                            "Não encontrado")
                                    )</f>
        <v>0</v>
      </c>
      <c r="U77" s="20">
        <f>T77*G77/1</f>
        <v>0</v>
      </c>
      <c r="V77" s="20">
        <f>IF(
                        C77="INSUMO",
                                        IFERROR(
                                            IF(
                                                INDEX(
                                                    Insumos!C:C,
                                                    MATCH(
                                                        A77&amp;B77,
                                                        Insumos!I:I,
                                                        0)
                                                )="Verba",
                                                INDEX(
                                                    Insumos!F:F,
                                                    MATCH(
                                                        A77&amp;B77,
                                                        Insumos!I:I,
                                                        0)
                                                ),
                                                0
                                            ),
                                            "Não encontrado"),
                                        IFERROR(
                                            INDEX(W:W,
                                                MATCH(
                                                    A77&amp;B77,AG:AG,
                                                    0)
                                            ),
                                            "Não encontrado")
                                    )</f>
        <v>0</v>
      </c>
      <c r="W77" s="20">
        <f>V77*G77/1</f>
        <v>0</v>
      </c>
      <c r="X77" s="20">
        <f>IF(
                        C77="INSUMO",
                                        IFERROR(
                                            IF(
                                                INDEX(
                                                    Insumos!C:C,
                                                    MATCH(
                                                        A77&amp;B77,
                                                        Insumos!I:I,
                                                        0)
                                                )="Outro",
                                                INDEX(
                                                    Insumos!F:F,
                                                    MATCH(
                                                        A77&amp;B77,
                                                        Insumos!I:I,
                                                        0)
                                                ),
                                                0
                                            ),
                                            "Não encontrado"),
                                        IFERROR(
                                            INDEX(Y:Y,
                                                MATCH(
                                                    A77&amp;B77,AG:AG,
                                                    0)
                                            ),
                                            "Não encontrado")
                                    )</f>
        <v>0</v>
      </c>
      <c r="Y77" s="20">
        <f>X77*G77/1</f>
        <v>0</v>
      </c>
      <c r="Z77" s="20">
        <f>IF(
                            C77="INSUMO",
                            IFERROR(
                                INDEX(
                                    Insumos!F:F,
                                    MATCH(
                                        A77&amp;B77,
                                        Insumos!I:I,
                                        0)
                                ),
                                "Não encontrado"),
                            IFERROR(
                                INDEX(AA:AA,
                                    MATCH(
                                        A77&amp;B77,AG:AG,
                                        0)
                                ),
                                "Não encontrado")
                        )</f>
        <v>180.31</v>
      </c>
      <c r="AA77" s="20">
        <f>G77*Z77</f>
        <v>360.62</v>
      </c>
      <c r="AB77" s="44"/>
      <c r="AC77" s="44"/>
      <c r="AD77" s="57" t="s">
        <v>89</v>
      </c>
      <c r="AE77" s="70"/>
      <c r="AF77" s="70"/>
    </row>
    <row r="78" spans="1:33" x14ac:dyDescent="0.2">
      <c r="A78" s="63" t="s">
        <v>119</v>
      </c>
      <c r="B78" s="64" t="s">
        <v>45</v>
      </c>
      <c r="C78" s="65" t="s">
        <v>89</v>
      </c>
      <c r="D78" s="66" t="s">
        <v>488</v>
      </c>
      <c r="E78" s="66" t="s">
        <v>120</v>
      </c>
      <c r="F78" s="67" t="s">
        <v>56</v>
      </c>
      <c r="G78" s="22"/>
      <c r="H78" s="23"/>
      <c r="I78" s="23">
        <f>SUM(I79:I79)</f>
        <v>424.95</v>
      </c>
      <c r="J78" s="23"/>
      <c r="K78" s="23">
        <f>SUM(K79:K79)</f>
        <v>0</v>
      </c>
      <c r="L78" s="23"/>
      <c r="M78" s="23">
        <f>SUM(M79:M79)</f>
        <v>0</v>
      </c>
      <c r="N78" s="23"/>
      <c r="O78" s="23">
        <f>SUM(O79:O79)</f>
        <v>0</v>
      </c>
      <c r="P78" s="23"/>
      <c r="Q78" s="23">
        <f>SUM(Q79:Q79)</f>
        <v>0</v>
      </c>
      <c r="R78" s="23"/>
      <c r="S78" s="23">
        <f>SUM(S79:S79)</f>
        <v>0</v>
      </c>
      <c r="T78" s="23"/>
      <c r="U78" s="23">
        <f>SUM(U79:U79)</f>
        <v>0</v>
      </c>
      <c r="V78" s="23"/>
      <c r="W78" s="23">
        <f>SUM(W79:W79)</f>
        <v>0</v>
      </c>
      <c r="X78" s="23"/>
      <c r="Y78" s="23">
        <f>SUM(Y79:Y79)</f>
        <v>0</v>
      </c>
      <c r="Z78" s="23"/>
      <c r="AA78" s="23">
        <f>SUM(AA79:AA79)</f>
        <v>424.95</v>
      </c>
      <c r="AB78" s="43" t="s">
        <v>89</v>
      </c>
      <c r="AC78" s="43"/>
      <c r="AD78" s="66" t="s">
        <v>89</v>
      </c>
      <c r="AE78" s="68" t="s">
        <v>89</v>
      </c>
      <c r="AF78" s="68" t="s">
        <v>491</v>
      </c>
      <c r="AG78" t="str">
        <f>A78&amp;B78&amp;C78</f>
        <v>0366PRÓPRIA</v>
      </c>
    </row>
    <row r="79" spans="1:33" ht="25.5" x14ac:dyDescent="0.2">
      <c r="A79" s="59" t="s">
        <v>584</v>
      </c>
      <c r="B79" s="60" t="s">
        <v>45</v>
      </c>
      <c r="C79" s="71" t="s">
        <v>58</v>
      </c>
      <c r="D79" s="61" t="s">
        <v>488</v>
      </c>
      <c r="E79" s="61" t="s">
        <v>585</v>
      </c>
      <c r="F79" s="17" t="s">
        <v>56</v>
      </c>
      <c r="G79" s="17">
        <v>1</v>
      </c>
      <c r="H79" s="21">
        <f>IF(
                        C79="INSUMO",
                                        IFERROR(
                                            IF(
                                                INDEX(
                                                    Insumos!C:C,
                                                    MATCH(
                                                        A79&amp;B79,
                                                        Insumos!I:I,
                                                        0)
                                                )="Material",
                                                INDEX(
                                                    Insumos!F:F,
                                                    MATCH(
                                                        A79&amp;B79,
                                                        Insumos!I:I,
                                                        0)
                                                ),
                                                0
                                            ),
                                            "Não encontrado"),
                                        IFERROR(
                                            INDEX(I:I,
                                                MATCH(
                                                    A79&amp;B79,AG:AG,
                                                    0)
                                            ),
                                            "Não encontrado")
                                    )</f>
        <v>424.95</v>
      </c>
      <c r="I79" s="21">
        <f>H79*G79/1</f>
        <v>424.95</v>
      </c>
      <c r="J79" s="21">
        <f>T79 + N79 + L79 + X79 + R79 + P79 + V79</f>
        <v>0</v>
      </c>
      <c r="K79" s="21">
        <f>U79 + O79 + M79 + Y79 + S79 + Q79 + W79</f>
        <v>0</v>
      </c>
      <c r="L79" s="21">
        <f>IF(
                        C79="INSUMO",
                                        IFERROR(
                                            IF(
                                                INDEX(
                                                    Insumos!C:C,
                                                    MATCH(
                                                        A79&amp;B79,
                                                        Insumos!I:I,
                                                        0)
                                                )="Mao_obra",
                                                INDEX(
                                                    Insumos!F:F,
                                                    MATCH(
                                                        A79&amp;B79,
                                                        Insumos!I:I,
                                                        0)
                                                ),
                                                0
                                            ),
                                            "Não encontrado"),
                                        IFERROR(
                                            INDEX(M:M,
                                                MATCH(
                                                    A79&amp;B79,AG:AG,
                                                    0)
                                            ),
                                            "Não encontrado")
                                    )</f>
        <v>0</v>
      </c>
      <c r="M79" s="21">
        <f>L79*G79/1</f>
        <v>0</v>
      </c>
      <c r="N79" s="21">
        <f>IF(
                        C79="INSUMO",
                                        IFERROR(
                                            IF(
                                                INDEX(
                                                    Insumos!C:C,
                                                    MATCH(
                                                        A79&amp;B79,
                                                        Insumos!I:I,
                                                        0)
                                                )="Equipamento",
                                                INDEX(
                                                    Insumos!F:F,
                                                    MATCH(
                                                        A79&amp;B79,
                                                        Insumos!I:I,
                                                        0)
                                                ),
                                                0
                                            ),
                                            "Não encontrado"),
                                        IFERROR(
                                            INDEX(O:O,
                                                MATCH(
                                                    A79&amp;B79,AG:AG,
                                                    0)
                                            ),
                                            "Não encontrado")
                                    )</f>
        <v>0</v>
      </c>
      <c r="O79" s="21">
        <f>N79*G79/1</f>
        <v>0</v>
      </c>
      <c r="P79" s="21">
        <f>IF(
                        C79="INSUMO",
                                        IFERROR(
                                            IF(
                                                INDEX(
                                                    Insumos!C:C,
                                                    MATCH(
                                                        A79&amp;B79,
                                                        Insumos!I:I,
                                                        0)
                                                )="Transporte",
                                                INDEX(
                                                    Insumos!F:F,
                                                    MATCH(
                                                        A79&amp;B79,
                                                        Insumos!I:I,
                                                        0)
                                                ),
                                                0
                                            ),
                                            "Não encontrado"),
                                        IFERROR(
                                            INDEX(Q:Q,
                                                MATCH(
                                                    A79&amp;B79,AG:AG,
                                                    0)
                                            ),
                                            "Não encontrado")
                                    )</f>
        <v>0</v>
      </c>
      <c r="Q79" s="21">
        <f>P79*G79/1</f>
        <v>0</v>
      </c>
      <c r="R79" s="21">
        <f>IF(
                        C79="INSUMO",
                                        IFERROR(
                                            IF(
                                                INDEX(
                                                    Insumos!C:C,
                                                    MATCH(
                                                        A79&amp;B79,
                                                        Insumos!I:I,
                                                        0)
                                                )="Terceirizados",
                                                INDEX(
                                                    Insumos!F:F,
                                                    MATCH(
                                                        A79&amp;B79,
                                                        Insumos!I:I,
                                                        0)
                                                ),
                                                0
                                            ),
                                            "Não encontrado"),
                                        IFERROR(
                                            INDEX(S:S,
                                                MATCH(
                                                    A79&amp;B79,AG:AG,
                                                    0)
                                            ),
                                            "Não encontrado")
                                    )</f>
        <v>0</v>
      </c>
      <c r="S79" s="21">
        <f>R79*G79/1</f>
        <v>0</v>
      </c>
      <c r="T79" s="21">
        <f>IF(
                        C79="INSUMO",
                                        IFERROR(
                                            IF(
                                                INDEX(
                                                    Insumos!C:C,
                                                    MATCH(
                                                        A79&amp;B79,
                                                        Insumos!I:I,
                                                        0)
                                                )="Comissionamento",
                                                INDEX(
                                                    Insumos!F:F,
                                                    MATCH(
                                                        A79&amp;B79,
                                                        Insumos!I:I,
                                                        0)
                                                ),
                                                0
                                            ),
                                            "Não encontrado"),
                                        IFERROR(
                                            INDEX(U:U,
                                                MATCH(
                                                    A79&amp;B79,AG:AG,
                                                    0)
                                            ),
                                            "Não encontrado")
                                    )</f>
        <v>0</v>
      </c>
      <c r="U79" s="21">
        <f>T79*G79/1</f>
        <v>0</v>
      </c>
      <c r="V79" s="21">
        <f>IF(
                        C79="INSUMO",
                                        IFERROR(
                                            IF(
                                                INDEX(
                                                    Insumos!C:C,
                                                    MATCH(
                                                        A79&amp;B79,
                                                        Insumos!I:I,
                                                        0)
                                                )="Verba",
                                                INDEX(
                                                    Insumos!F:F,
                                                    MATCH(
                                                        A79&amp;B79,
                                                        Insumos!I:I,
                                                        0)
                                                ),
                                                0
                                            ),
                                            "Não encontrado"),
                                        IFERROR(
                                            INDEX(W:W,
                                                MATCH(
                                                    A79&amp;B79,AG:AG,
                                                    0)
                                            ),
                                            "Não encontrado")
                                    )</f>
        <v>0</v>
      </c>
      <c r="W79" s="21">
        <f>V79*G79/1</f>
        <v>0</v>
      </c>
      <c r="X79" s="21">
        <f>IF(
                        C79="INSUMO",
                                        IFERROR(
                                            IF(
                                                INDEX(
                                                    Insumos!C:C,
                                                    MATCH(
                                                        A79&amp;B79,
                                                        Insumos!I:I,
                                                        0)
                                                )="Outro",
                                                INDEX(
                                                    Insumos!F:F,
                                                    MATCH(
                                                        A79&amp;B79,
                                                        Insumos!I:I,
                                                        0)
                                                ),
                                                0
                                            ),
                                            "Não encontrado"),
                                        IFERROR(
                                            INDEX(Y:Y,
                                                MATCH(
                                                    A79&amp;B79,AG:AG,
                                                    0)
                                            ),
                                            "Não encontrado")
                                    )</f>
        <v>0</v>
      </c>
      <c r="Y79" s="21">
        <f>X79*G79/1</f>
        <v>0</v>
      </c>
      <c r="Z79" s="21">
        <f>IF(
                            C79="INSUMO",
                            IFERROR(
                                INDEX(
                                    Insumos!F:F,
                                    MATCH(
                                        A79&amp;B79,
                                        Insumos!I:I,
                                        0)
                                ),
                                "Não encontrado"),
                            IFERROR(
                                INDEX(AA:AA,
                                    MATCH(
                                        A79&amp;B79,AG:AG,
                                        0)
                                ),
                                "Não encontrado")
                        )</f>
        <v>424.95</v>
      </c>
      <c r="AA79" s="21">
        <f>G79*Z79</f>
        <v>424.95</v>
      </c>
      <c r="AB79" s="45"/>
      <c r="AC79" s="45"/>
      <c r="AD79" s="61" t="s">
        <v>89</v>
      </c>
      <c r="AE79" s="72"/>
      <c r="AF79" s="72"/>
    </row>
    <row r="80" spans="1:33" x14ac:dyDescent="0.2">
      <c r="A80" s="63" t="s">
        <v>122</v>
      </c>
      <c r="B80" s="64" t="s">
        <v>45</v>
      </c>
      <c r="C80" s="65" t="s">
        <v>89</v>
      </c>
      <c r="D80" s="66" t="s">
        <v>488</v>
      </c>
      <c r="E80" s="66" t="s">
        <v>123</v>
      </c>
      <c r="F80" s="67" t="s">
        <v>56</v>
      </c>
      <c r="G80" s="22"/>
      <c r="H80" s="23"/>
      <c r="I80" s="23">
        <f>SUM(I81:I81)</f>
        <v>413.46</v>
      </c>
      <c r="J80" s="23"/>
      <c r="K80" s="23">
        <f>SUM(K81:K81)</f>
        <v>0</v>
      </c>
      <c r="L80" s="23"/>
      <c r="M80" s="23">
        <f>SUM(M81:M81)</f>
        <v>0</v>
      </c>
      <c r="N80" s="23"/>
      <c r="O80" s="23">
        <f>SUM(O81:O81)</f>
        <v>0</v>
      </c>
      <c r="P80" s="23"/>
      <c r="Q80" s="23">
        <f>SUM(Q81:Q81)</f>
        <v>0</v>
      </c>
      <c r="R80" s="23"/>
      <c r="S80" s="23">
        <f>SUM(S81:S81)</f>
        <v>0</v>
      </c>
      <c r="T80" s="23"/>
      <c r="U80" s="23">
        <f>SUM(U81:U81)</f>
        <v>0</v>
      </c>
      <c r="V80" s="23"/>
      <c r="W80" s="23">
        <f>SUM(W81:W81)</f>
        <v>0</v>
      </c>
      <c r="X80" s="23"/>
      <c r="Y80" s="23">
        <f>SUM(Y81:Y81)</f>
        <v>0</v>
      </c>
      <c r="Z80" s="23"/>
      <c r="AA80" s="23">
        <f>SUM(AA81:AA81)</f>
        <v>413.46</v>
      </c>
      <c r="AB80" s="43" t="s">
        <v>89</v>
      </c>
      <c r="AC80" s="43"/>
      <c r="AD80" s="66" t="s">
        <v>89</v>
      </c>
      <c r="AE80" s="68" t="s">
        <v>89</v>
      </c>
      <c r="AF80" s="68" t="s">
        <v>491</v>
      </c>
      <c r="AG80" t="str">
        <f>A80&amp;B80&amp;C80</f>
        <v>0370PRÓPRIA</v>
      </c>
    </row>
    <row r="81" spans="1:33" ht="25.5" x14ac:dyDescent="0.2">
      <c r="A81" s="59" t="s">
        <v>586</v>
      </c>
      <c r="B81" s="60" t="s">
        <v>45</v>
      </c>
      <c r="C81" s="71" t="s">
        <v>58</v>
      </c>
      <c r="D81" s="61" t="s">
        <v>488</v>
      </c>
      <c r="E81" s="61" t="s">
        <v>587</v>
      </c>
      <c r="F81" s="17" t="s">
        <v>56</v>
      </c>
      <c r="G81" s="17">
        <v>1</v>
      </c>
      <c r="H81" s="21">
        <f>IF(
                        C81="INSUMO",
                                        IFERROR(
                                            IF(
                                                INDEX(
                                                    Insumos!C:C,
                                                    MATCH(
                                                        A81&amp;B81,
                                                        Insumos!I:I,
                                                        0)
                                                )="Material",
                                                INDEX(
                                                    Insumos!F:F,
                                                    MATCH(
                                                        A81&amp;B81,
                                                        Insumos!I:I,
                                                        0)
                                                ),
                                                0
                                            ),
                                            "Não encontrado"),
                                        IFERROR(
                                            INDEX(I:I,
                                                MATCH(
                                                    A81&amp;B81,AG:AG,
                                                    0)
                                            ),
                                            "Não encontrado")
                                    )</f>
        <v>413.46</v>
      </c>
      <c r="I81" s="21">
        <f>H81*G81/1</f>
        <v>413.46</v>
      </c>
      <c r="J81" s="21">
        <f>T81 + N81 + L81 + X81 + R81 + P81 + V81</f>
        <v>0</v>
      </c>
      <c r="K81" s="21">
        <f>U81 + O81 + M81 + Y81 + S81 + Q81 + W81</f>
        <v>0</v>
      </c>
      <c r="L81" s="21">
        <f>IF(
                        C81="INSUMO",
                                        IFERROR(
                                            IF(
                                                INDEX(
                                                    Insumos!C:C,
                                                    MATCH(
                                                        A81&amp;B81,
                                                        Insumos!I:I,
                                                        0)
                                                )="Mao_obra",
                                                INDEX(
                                                    Insumos!F:F,
                                                    MATCH(
                                                        A81&amp;B81,
                                                        Insumos!I:I,
                                                        0)
                                                ),
                                                0
                                            ),
                                            "Não encontrado"),
                                        IFERROR(
                                            INDEX(M:M,
                                                MATCH(
                                                    A81&amp;B81,AG:AG,
                                                    0)
                                            ),
                                            "Não encontrado")
                                    )</f>
        <v>0</v>
      </c>
      <c r="M81" s="21">
        <f>L81*G81/1</f>
        <v>0</v>
      </c>
      <c r="N81" s="21">
        <f>IF(
                        C81="INSUMO",
                                        IFERROR(
                                            IF(
                                                INDEX(
                                                    Insumos!C:C,
                                                    MATCH(
                                                        A81&amp;B81,
                                                        Insumos!I:I,
                                                        0)
                                                )="Equipamento",
                                                INDEX(
                                                    Insumos!F:F,
                                                    MATCH(
                                                        A81&amp;B81,
                                                        Insumos!I:I,
                                                        0)
                                                ),
                                                0
                                            ),
                                            "Não encontrado"),
                                        IFERROR(
                                            INDEX(O:O,
                                                MATCH(
                                                    A81&amp;B81,AG:AG,
                                                    0)
                                            ),
                                            "Não encontrado")
                                    )</f>
        <v>0</v>
      </c>
      <c r="O81" s="21">
        <f>N81*G81/1</f>
        <v>0</v>
      </c>
      <c r="P81" s="21">
        <f>IF(
                        C81="INSUMO",
                                        IFERROR(
                                            IF(
                                                INDEX(
                                                    Insumos!C:C,
                                                    MATCH(
                                                        A81&amp;B81,
                                                        Insumos!I:I,
                                                        0)
                                                )="Transporte",
                                                INDEX(
                                                    Insumos!F:F,
                                                    MATCH(
                                                        A81&amp;B81,
                                                        Insumos!I:I,
                                                        0)
                                                ),
                                                0
                                            ),
                                            "Não encontrado"),
                                        IFERROR(
                                            INDEX(Q:Q,
                                                MATCH(
                                                    A81&amp;B81,AG:AG,
                                                    0)
                                            ),
                                            "Não encontrado")
                                    )</f>
        <v>0</v>
      </c>
      <c r="Q81" s="21">
        <f>P81*G81/1</f>
        <v>0</v>
      </c>
      <c r="R81" s="21">
        <f>IF(
                        C81="INSUMO",
                                        IFERROR(
                                            IF(
                                                INDEX(
                                                    Insumos!C:C,
                                                    MATCH(
                                                        A81&amp;B81,
                                                        Insumos!I:I,
                                                        0)
                                                )="Terceirizados",
                                                INDEX(
                                                    Insumos!F:F,
                                                    MATCH(
                                                        A81&amp;B81,
                                                        Insumos!I:I,
                                                        0)
                                                ),
                                                0
                                            ),
                                            "Não encontrado"),
                                        IFERROR(
                                            INDEX(S:S,
                                                MATCH(
                                                    A81&amp;B81,AG:AG,
                                                    0)
                                            ),
                                            "Não encontrado")
                                    )</f>
        <v>0</v>
      </c>
      <c r="S81" s="21">
        <f>R81*G81/1</f>
        <v>0</v>
      </c>
      <c r="T81" s="21">
        <f>IF(
                        C81="INSUMO",
                                        IFERROR(
                                            IF(
                                                INDEX(
                                                    Insumos!C:C,
                                                    MATCH(
                                                        A81&amp;B81,
                                                        Insumos!I:I,
                                                        0)
                                                )="Comissionamento",
                                                INDEX(
                                                    Insumos!F:F,
                                                    MATCH(
                                                        A81&amp;B81,
                                                        Insumos!I:I,
                                                        0)
                                                ),
                                                0
                                            ),
                                            "Não encontrado"),
                                        IFERROR(
                                            INDEX(U:U,
                                                MATCH(
                                                    A81&amp;B81,AG:AG,
                                                    0)
                                            ),
                                            "Não encontrado")
                                    )</f>
        <v>0</v>
      </c>
      <c r="U81" s="21">
        <f>T81*G81/1</f>
        <v>0</v>
      </c>
      <c r="V81" s="21">
        <f>IF(
                        C81="INSUMO",
                                        IFERROR(
                                            IF(
                                                INDEX(
                                                    Insumos!C:C,
                                                    MATCH(
                                                        A81&amp;B81,
                                                        Insumos!I:I,
                                                        0)
                                                )="Verba",
                                                INDEX(
                                                    Insumos!F:F,
                                                    MATCH(
                                                        A81&amp;B81,
                                                        Insumos!I:I,
                                                        0)
                                                ),
                                                0
                                            ),
                                            "Não encontrado"),
                                        IFERROR(
                                            INDEX(W:W,
                                                MATCH(
                                                    A81&amp;B81,AG:AG,
                                                    0)
                                            ),
                                            "Não encontrado")
                                    )</f>
        <v>0</v>
      </c>
      <c r="W81" s="21">
        <f>V81*G81/1</f>
        <v>0</v>
      </c>
      <c r="X81" s="21">
        <f>IF(
                        C81="INSUMO",
                                        IFERROR(
                                            IF(
                                                INDEX(
                                                    Insumos!C:C,
                                                    MATCH(
                                                        A81&amp;B81,
                                                        Insumos!I:I,
                                                        0)
                                                )="Outro",
                                                INDEX(
                                                    Insumos!F:F,
                                                    MATCH(
                                                        A81&amp;B81,
                                                        Insumos!I:I,
                                                        0)
                                                ),
                                                0
                                            ),
                                            "Não encontrado"),
                                        IFERROR(
                                            INDEX(Y:Y,
                                                MATCH(
                                                    A81&amp;B81,AG:AG,
                                                    0)
                                            ),
                                            "Não encontrado")
                                    )</f>
        <v>0</v>
      </c>
      <c r="Y81" s="21">
        <f>X81*G81/1</f>
        <v>0</v>
      </c>
      <c r="Z81" s="21">
        <f>IF(
                            C81="INSUMO",
                            IFERROR(
                                INDEX(
                                    Insumos!F:F,
                                    MATCH(
                                        A81&amp;B81,
                                        Insumos!I:I,
                                        0)
                                ),
                                "Não encontrado"),
                            IFERROR(
                                INDEX(AA:AA,
                                    MATCH(
                                        A81&amp;B81,AG:AG,
                                        0)
                                ),
                                "Não encontrado")
                        )</f>
        <v>413.46</v>
      </c>
      <c r="AA81" s="21">
        <f>G81*Z81</f>
        <v>413.46</v>
      </c>
      <c r="AB81" s="45"/>
      <c r="AC81" s="45"/>
      <c r="AD81" s="61" t="s">
        <v>89</v>
      </c>
      <c r="AE81" s="72"/>
      <c r="AF81" s="72"/>
    </row>
    <row r="82" spans="1:33" ht="25.5" x14ac:dyDescent="0.2">
      <c r="A82" s="63" t="s">
        <v>125</v>
      </c>
      <c r="B82" s="64" t="s">
        <v>45</v>
      </c>
      <c r="C82" s="65" t="s">
        <v>89</v>
      </c>
      <c r="D82" s="66" t="s">
        <v>488</v>
      </c>
      <c r="E82" s="66" t="s">
        <v>588</v>
      </c>
      <c r="F82" s="67" t="s">
        <v>56</v>
      </c>
      <c r="G82" s="22"/>
      <c r="H82" s="23"/>
      <c r="I82" s="23">
        <f>SUM(I83:I83)</f>
        <v>465.19</v>
      </c>
      <c r="J82" s="23"/>
      <c r="K82" s="23">
        <f>SUM(K83:K83)</f>
        <v>0</v>
      </c>
      <c r="L82" s="23"/>
      <c r="M82" s="23">
        <f>SUM(M83:M83)</f>
        <v>0</v>
      </c>
      <c r="N82" s="23"/>
      <c r="O82" s="23">
        <f>SUM(O83:O83)</f>
        <v>0</v>
      </c>
      <c r="P82" s="23"/>
      <c r="Q82" s="23">
        <f>SUM(Q83:Q83)</f>
        <v>0</v>
      </c>
      <c r="R82" s="23"/>
      <c r="S82" s="23">
        <f>SUM(S83:S83)</f>
        <v>0</v>
      </c>
      <c r="T82" s="23"/>
      <c r="U82" s="23">
        <f>SUM(U83:U83)</f>
        <v>0</v>
      </c>
      <c r="V82" s="23"/>
      <c r="W82" s="23">
        <f>SUM(W83:W83)</f>
        <v>0</v>
      </c>
      <c r="X82" s="23"/>
      <c r="Y82" s="23">
        <f>SUM(Y83:Y83)</f>
        <v>0</v>
      </c>
      <c r="Z82" s="23"/>
      <c r="AA82" s="23">
        <f>SUM(AA83:AA83)</f>
        <v>465.19</v>
      </c>
      <c r="AB82" s="43" t="s">
        <v>89</v>
      </c>
      <c r="AC82" s="43"/>
      <c r="AD82" s="66" t="s">
        <v>89</v>
      </c>
      <c r="AE82" s="68" t="s">
        <v>89</v>
      </c>
      <c r="AF82" s="68" t="s">
        <v>491</v>
      </c>
      <c r="AG82" t="str">
        <f>A82&amp;B82&amp;C82</f>
        <v>0393PRÓPRIA</v>
      </c>
    </row>
    <row r="83" spans="1:33" ht="409.5" x14ac:dyDescent="0.2">
      <c r="A83" s="59" t="s">
        <v>589</v>
      </c>
      <c r="B83" s="60" t="s">
        <v>45</v>
      </c>
      <c r="C83" s="71" t="s">
        <v>58</v>
      </c>
      <c r="D83" s="61" t="s">
        <v>488</v>
      </c>
      <c r="E83" s="61" t="s">
        <v>590</v>
      </c>
      <c r="F83" s="17" t="s">
        <v>56</v>
      </c>
      <c r="G83" s="17">
        <v>1</v>
      </c>
      <c r="H83" s="21">
        <f>IF(
                        C83="INSUMO",
                                        IFERROR(
                                            IF(
                                                INDEX(
                                                    Insumos!C:C,
                                                    MATCH(
                                                        A83&amp;B83,
                                                        Insumos!I:I,
                                                        0)
                                                )="Material",
                                                INDEX(
                                                    Insumos!F:F,
                                                    MATCH(
                                                        A83&amp;B83,
                                                        Insumos!I:I,
                                                        0)
                                                ),
                                                0
                                            ),
                                            "Não encontrado"),
                                        IFERROR(
                                            INDEX(I:I,
                                                MATCH(
                                                    A83&amp;B83,AG:AG,
                                                    0)
                                            ),
                                            "Não encontrado")
                                    )</f>
        <v>465.19</v>
      </c>
      <c r="I83" s="21">
        <f>H83*G83/1</f>
        <v>465.19</v>
      </c>
      <c r="J83" s="21">
        <f>T83 + N83 + L83 + X83 + R83 + P83 + V83</f>
        <v>0</v>
      </c>
      <c r="K83" s="21">
        <f>U83 + O83 + M83 + Y83 + S83 + Q83 + W83</f>
        <v>0</v>
      </c>
      <c r="L83" s="21">
        <f>IF(
                        C83="INSUMO",
                                        IFERROR(
                                            IF(
                                                INDEX(
                                                    Insumos!C:C,
                                                    MATCH(
                                                        A83&amp;B83,
                                                        Insumos!I:I,
                                                        0)
                                                )="Mao_obra",
                                                INDEX(
                                                    Insumos!F:F,
                                                    MATCH(
                                                        A83&amp;B83,
                                                        Insumos!I:I,
                                                        0)
                                                ),
                                                0
                                            ),
                                            "Não encontrado"),
                                        IFERROR(
                                            INDEX(M:M,
                                                MATCH(
                                                    A83&amp;B83,AG:AG,
                                                    0)
                                            ),
                                            "Não encontrado")
                                    )</f>
        <v>0</v>
      </c>
      <c r="M83" s="21">
        <f>L83*G83/1</f>
        <v>0</v>
      </c>
      <c r="N83" s="21">
        <f>IF(
                        C83="INSUMO",
                                        IFERROR(
                                            IF(
                                                INDEX(
                                                    Insumos!C:C,
                                                    MATCH(
                                                        A83&amp;B83,
                                                        Insumos!I:I,
                                                        0)
                                                )="Equipamento",
                                                INDEX(
                                                    Insumos!F:F,
                                                    MATCH(
                                                        A83&amp;B83,
                                                        Insumos!I:I,
                                                        0)
                                                ),
                                                0
                                            ),
                                            "Não encontrado"),
                                        IFERROR(
                                            INDEX(O:O,
                                                MATCH(
                                                    A83&amp;B83,AG:AG,
                                                    0)
                                            ),
                                            "Não encontrado")
                                    )</f>
        <v>0</v>
      </c>
      <c r="O83" s="21">
        <f>N83*G83/1</f>
        <v>0</v>
      </c>
      <c r="P83" s="21">
        <f>IF(
                        C83="INSUMO",
                                        IFERROR(
                                            IF(
                                                INDEX(
                                                    Insumos!C:C,
                                                    MATCH(
                                                        A83&amp;B83,
                                                        Insumos!I:I,
                                                        0)
                                                )="Transporte",
                                                INDEX(
                                                    Insumos!F:F,
                                                    MATCH(
                                                        A83&amp;B83,
                                                        Insumos!I:I,
                                                        0)
                                                ),
                                                0
                                            ),
                                            "Não encontrado"),
                                        IFERROR(
                                            INDEX(Q:Q,
                                                MATCH(
                                                    A83&amp;B83,AG:AG,
                                                    0)
                                            ),
                                            "Não encontrado")
                                    )</f>
        <v>0</v>
      </c>
      <c r="Q83" s="21">
        <f>P83*G83/1</f>
        <v>0</v>
      </c>
      <c r="R83" s="21">
        <f>IF(
                        C83="INSUMO",
                                        IFERROR(
                                            IF(
                                                INDEX(
                                                    Insumos!C:C,
                                                    MATCH(
                                                        A83&amp;B83,
                                                        Insumos!I:I,
                                                        0)
                                                )="Terceirizados",
                                                INDEX(
                                                    Insumos!F:F,
                                                    MATCH(
                                                        A83&amp;B83,
                                                        Insumos!I:I,
                                                        0)
                                                ),
                                                0
                                            ),
                                            "Não encontrado"),
                                        IFERROR(
                                            INDEX(S:S,
                                                MATCH(
                                                    A83&amp;B83,AG:AG,
                                                    0)
                                            ),
                                            "Não encontrado")
                                    )</f>
        <v>0</v>
      </c>
      <c r="S83" s="21">
        <f>R83*G83/1</f>
        <v>0</v>
      </c>
      <c r="T83" s="21">
        <f>IF(
                        C83="INSUMO",
                                        IFERROR(
                                            IF(
                                                INDEX(
                                                    Insumos!C:C,
                                                    MATCH(
                                                        A83&amp;B83,
                                                        Insumos!I:I,
                                                        0)
                                                )="Comissionamento",
                                                INDEX(
                                                    Insumos!F:F,
                                                    MATCH(
                                                        A83&amp;B83,
                                                        Insumos!I:I,
                                                        0)
                                                ),
                                                0
                                            ),
                                            "Não encontrado"),
                                        IFERROR(
                                            INDEX(U:U,
                                                MATCH(
                                                    A83&amp;B83,AG:AG,
                                                    0)
                                            ),
                                            "Não encontrado")
                                    )</f>
        <v>0</v>
      </c>
      <c r="U83" s="21">
        <f>T83*G83/1</f>
        <v>0</v>
      </c>
      <c r="V83" s="21">
        <f>IF(
                        C83="INSUMO",
                                        IFERROR(
                                            IF(
                                                INDEX(
                                                    Insumos!C:C,
                                                    MATCH(
                                                        A83&amp;B83,
                                                        Insumos!I:I,
                                                        0)
                                                )="Verba",
                                                INDEX(
                                                    Insumos!F:F,
                                                    MATCH(
                                                        A83&amp;B83,
                                                        Insumos!I:I,
                                                        0)
                                                ),
                                                0
                                            ),
                                            "Não encontrado"),
                                        IFERROR(
                                            INDEX(W:W,
                                                MATCH(
                                                    A83&amp;B83,AG:AG,
                                                    0)
                                            ),
                                            "Não encontrado")
                                    )</f>
        <v>0</v>
      </c>
      <c r="W83" s="21">
        <f>V83*G83/1</f>
        <v>0</v>
      </c>
      <c r="X83" s="21">
        <f>IF(
                        C83="INSUMO",
                                        IFERROR(
                                            IF(
                                                INDEX(
                                                    Insumos!C:C,
                                                    MATCH(
                                                        A83&amp;B83,
                                                        Insumos!I:I,
                                                        0)
                                                )="Outro",
                                                INDEX(
                                                    Insumos!F:F,
                                                    MATCH(
                                                        A83&amp;B83,
                                                        Insumos!I:I,
                                                        0)
                                                ),
                                                0
                                            ),
                                            "Não encontrado"),
                                        IFERROR(
                                            INDEX(Y:Y,
                                                MATCH(
                                                    A83&amp;B83,AG:AG,
                                                    0)
                                            ),
                                            "Não encontrado")
                                    )</f>
        <v>0</v>
      </c>
      <c r="Y83" s="21">
        <f>X83*G83/1</f>
        <v>0</v>
      </c>
      <c r="Z83" s="21">
        <f>IF(
                            C83="INSUMO",
                            IFERROR(
                                INDEX(
                                    Insumos!F:F,
                                    MATCH(
                                        A83&amp;B83,
                                        Insumos!I:I,
                                        0)
                                ),
                                "Não encontrado"),
                            IFERROR(
                                INDEX(AA:AA,
                                    MATCH(
                                        A83&amp;B83,AG:AG,
                                        0)
                                ),
                                "Não encontrado")
                        )</f>
        <v>465.19</v>
      </c>
      <c r="AA83" s="21">
        <f>G83*Z83</f>
        <v>465.19</v>
      </c>
      <c r="AB83" s="45"/>
      <c r="AC83" s="45"/>
      <c r="AD83" s="61" t="s">
        <v>591</v>
      </c>
      <c r="AE83" s="72"/>
      <c r="AF83" s="72"/>
    </row>
    <row r="84" spans="1:33" ht="51" x14ac:dyDescent="0.2">
      <c r="A84" s="63" t="s">
        <v>128</v>
      </c>
      <c r="B84" s="64" t="s">
        <v>45</v>
      </c>
      <c r="C84" s="65" t="s">
        <v>89</v>
      </c>
      <c r="D84" s="66" t="s">
        <v>488</v>
      </c>
      <c r="E84" s="66" t="s">
        <v>129</v>
      </c>
      <c r="F84" s="67" t="s">
        <v>56</v>
      </c>
      <c r="G84" s="22"/>
      <c r="H84" s="23"/>
      <c r="I84" s="23">
        <f>SUM(I85:I89)</f>
        <v>948.64236657999993</v>
      </c>
      <c r="J84" s="23"/>
      <c r="K84" s="23">
        <f>SUM(K85:K89)</f>
        <v>89.566050542328</v>
      </c>
      <c r="L84" s="23"/>
      <c r="M84" s="23">
        <f>SUM(M85:M89)</f>
        <v>89.566050542328</v>
      </c>
      <c r="N84" s="23"/>
      <c r="O84" s="23">
        <f>SUM(O85:O89)</f>
        <v>0</v>
      </c>
      <c r="P84" s="23"/>
      <c r="Q84" s="23">
        <f>SUM(Q85:Q89)</f>
        <v>0</v>
      </c>
      <c r="R84" s="23"/>
      <c r="S84" s="23">
        <f>SUM(S85:S89)</f>
        <v>0</v>
      </c>
      <c r="T84" s="23"/>
      <c r="U84" s="23">
        <f>SUM(U85:U89)</f>
        <v>0</v>
      </c>
      <c r="V84" s="23"/>
      <c r="W84" s="23">
        <f>SUM(W85:W89)</f>
        <v>0</v>
      </c>
      <c r="X84" s="23"/>
      <c r="Y84" s="23">
        <f>SUM(Y85:Y89)</f>
        <v>0</v>
      </c>
      <c r="Z84" s="23"/>
      <c r="AA84" s="23">
        <f>SUM(AA85:AA89)</f>
        <v>1038.208417122328</v>
      </c>
      <c r="AB84" s="43" t="s">
        <v>98</v>
      </c>
      <c r="AC84" s="43"/>
      <c r="AD84" s="66" t="s">
        <v>89</v>
      </c>
      <c r="AE84" s="68" t="s">
        <v>592</v>
      </c>
      <c r="AF84" s="68" t="s">
        <v>593</v>
      </c>
      <c r="AG84" t="str">
        <f>A84&amp;B84&amp;C84</f>
        <v>0373PRÓPRIA</v>
      </c>
    </row>
    <row r="85" spans="1:33" ht="25.5" x14ac:dyDescent="0.2">
      <c r="A85" s="59" t="s">
        <v>594</v>
      </c>
      <c r="B85" s="60" t="s">
        <v>98</v>
      </c>
      <c r="C85" s="71" t="s">
        <v>46</v>
      </c>
      <c r="D85" s="61" t="s">
        <v>488</v>
      </c>
      <c r="E85" s="61" t="s">
        <v>595</v>
      </c>
      <c r="F85" s="17" t="s">
        <v>80</v>
      </c>
      <c r="G85" s="17">
        <v>2.2599999999999999E-2</v>
      </c>
      <c r="H85" s="21">
        <f>IF(
                        C85="INSUMO",
                                        IFERROR(
                                            IF(
                                                INDEX(
                                                    Insumos!C:C,
                                                    MATCH(
                                                        A85&amp;B85,
                                                        Insumos!I:I,
                                                        0)
                                                )="Material",
                                                INDEX(
                                                    Insumos!F:F,
                                                    MATCH(
                                                        A85&amp;B85,
                                                        Insumos!I:I,
                                                        0)
                                                ),
                                                0
                                            ),
                                            "Não encontrado"),
                                        IFERROR(
                                            INDEX(I:I,
                                                MATCH(
                                                    A85&amp;B85,AG:AG,
                                                    0)
                                            ),
                                            "Não encontrado")
                                    )</f>
        <v>557.07330000000002</v>
      </c>
      <c r="I85" s="21">
        <f>H85*G85/1</f>
        <v>12.589856579999999</v>
      </c>
      <c r="J85" s="21">
        <f t="shared" ref="J85:K89" si="26">T85 + N85 + L85 + X85 + R85 + P85 + V85</f>
        <v>154.64225628000003</v>
      </c>
      <c r="K85" s="21">
        <f t="shared" si="26"/>
        <v>3.4949149919280003</v>
      </c>
      <c r="L85" s="21">
        <f>IF(
                        C85="INSUMO",
                                        IFERROR(
                                            IF(
                                                INDEX(
                                                    Insumos!C:C,
                                                    MATCH(
                                                        A85&amp;B85,
                                                        Insumos!I:I,
                                                        0)
                                                )="Mao_obra",
                                                INDEX(
                                                    Insumos!F:F,
                                                    MATCH(
                                                        A85&amp;B85,
                                                        Insumos!I:I,
                                                        0)
                                                ),
                                                0
                                            ),
                                            "Não encontrado"),
                                        IFERROR(
                                            INDEX(M:M,
                                                MATCH(
                                                    A85&amp;B85,AG:AG,
                                                    0)
                                            ),
                                            "Não encontrado")
                                    )</f>
        <v>154.64225628000003</v>
      </c>
      <c r="M85" s="21">
        <f>L85*G85/1</f>
        <v>3.4949149919280003</v>
      </c>
      <c r="N85" s="21">
        <f>IF(
                        C85="INSUMO",
                                        IFERROR(
                                            IF(
                                                INDEX(
                                                    Insumos!C:C,
                                                    MATCH(
                                                        A85&amp;B85,
                                                        Insumos!I:I,
                                                        0)
                                                )="Equipamento",
                                                INDEX(
                                                    Insumos!F:F,
                                                    MATCH(
                                                        A85&amp;B85,
                                                        Insumos!I:I,
                                                        0)
                                                ),
                                                0
                                            ),
                                            "Não encontrado"),
                                        IFERROR(
                                            INDEX(O:O,
                                                MATCH(
                                                    A85&amp;B85,AG:AG,
                                                    0)
                                            ),
                                            "Não encontrado")
                                    )</f>
        <v>0</v>
      </c>
      <c r="O85" s="21">
        <f>N85*G85/1</f>
        <v>0</v>
      </c>
      <c r="P85" s="21">
        <f>IF(
                        C85="INSUMO",
                                        IFERROR(
                                            IF(
                                                INDEX(
                                                    Insumos!C:C,
                                                    MATCH(
                                                        A85&amp;B85,
                                                        Insumos!I:I,
                                                        0)
                                                )="Transporte",
                                                INDEX(
                                                    Insumos!F:F,
                                                    MATCH(
                                                        A85&amp;B85,
                                                        Insumos!I:I,
                                                        0)
                                                ),
                                                0
                                            ),
                                            "Não encontrado"),
                                        IFERROR(
                                            INDEX(Q:Q,
                                                MATCH(
                                                    A85&amp;B85,AG:AG,
                                                    0)
                                            ),
                                            "Não encontrado")
                                    )</f>
        <v>0</v>
      </c>
      <c r="Q85" s="21">
        <f>P85*G85/1</f>
        <v>0</v>
      </c>
      <c r="R85" s="21">
        <f>IF(
                        C85="INSUMO",
                                        IFERROR(
                                            IF(
                                                INDEX(
                                                    Insumos!C:C,
                                                    MATCH(
                                                        A85&amp;B85,
                                                        Insumos!I:I,
                                                        0)
                                                )="Terceirizados",
                                                INDEX(
                                                    Insumos!F:F,
                                                    MATCH(
                                                        A85&amp;B85,
                                                        Insumos!I:I,
                                                        0)
                                                ),
                                                0
                                            ),
                                            "Não encontrado"),
                                        IFERROR(
                                            INDEX(S:S,
                                                MATCH(
                                                    A85&amp;B85,AG:AG,
                                                    0)
                                            ),
                                            "Não encontrado")
                                    )</f>
        <v>0</v>
      </c>
      <c r="S85" s="21">
        <f>R85*G85/1</f>
        <v>0</v>
      </c>
      <c r="T85" s="21">
        <f>IF(
                        C85="INSUMO",
                                        IFERROR(
                                            IF(
                                                INDEX(
                                                    Insumos!C:C,
                                                    MATCH(
                                                        A85&amp;B85,
                                                        Insumos!I:I,
                                                        0)
                                                )="Comissionamento",
                                                INDEX(
                                                    Insumos!F:F,
                                                    MATCH(
                                                        A85&amp;B85,
                                                        Insumos!I:I,
                                                        0)
                                                ),
                                                0
                                            ),
                                            "Não encontrado"),
                                        IFERROR(
                                            INDEX(U:U,
                                                MATCH(
                                                    A85&amp;B85,AG:AG,
                                                    0)
                                            ),
                                            "Não encontrado")
                                    )</f>
        <v>0</v>
      </c>
      <c r="U85" s="21">
        <f>T85*G85/1</f>
        <v>0</v>
      </c>
      <c r="V85" s="21">
        <f>IF(
                        C85="INSUMO",
                                        IFERROR(
                                            IF(
                                                INDEX(
                                                    Insumos!C:C,
                                                    MATCH(
                                                        A85&amp;B85,
                                                        Insumos!I:I,
                                                        0)
                                                )="Verba",
                                                INDEX(
                                                    Insumos!F:F,
                                                    MATCH(
                                                        A85&amp;B85,
                                                        Insumos!I:I,
                                                        0)
                                                ),
                                                0
                                            ),
                                            "Não encontrado"),
                                        IFERROR(
                                            INDEX(W:W,
                                                MATCH(
                                                    A85&amp;B85,AG:AG,
                                                    0)
                                            ),
                                            "Não encontrado")
                                    )</f>
        <v>0</v>
      </c>
      <c r="W85" s="21">
        <f>V85*G85/1</f>
        <v>0</v>
      </c>
      <c r="X85" s="21">
        <f>IF(
                        C85="INSUMO",
                                        IFERROR(
                                            IF(
                                                INDEX(
                                                    Insumos!C:C,
                                                    MATCH(
                                                        A85&amp;B85,
                                                        Insumos!I:I,
                                                        0)
                                                )="Outro",
                                                INDEX(
                                                    Insumos!F:F,
                                                    MATCH(
                                                        A85&amp;B85,
                                                        Insumos!I:I,
                                                        0)
                                                ),
                                                0
                                            ),
                                            "Não encontrado"),
                                        IFERROR(
                                            INDEX(Y:Y,
                                                MATCH(
                                                    A85&amp;B85,AG:AG,
                                                    0)
                                            ),
                                            "Não encontrado")
                                    )</f>
        <v>0</v>
      </c>
      <c r="Y85" s="21">
        <f>X85*G85/1</f>
        <v>0</v>
      </c>
      <c r="Z85" s="21">
        <f>IF(
                            C85="INSUMO",
                            IFERROR(
                                INDEX(
                                    Insumos!F:F,
                                    MATCH(
                                        A85&amp;B85,
                                        Insumos!I:I,
                                        0)
                                ),
                                "Não encontrado"),
                            IFERROR(
                                INDEX(AA:AA,
                                    MATCH(
                                        A85&amp;B85,AG:AG,
                                        0)
                                ),
                                "Não encontrado")
                        )</f>
        <v>711.7155562800001</v>
      </c>
      <c r="AA85" s="21">
        <f>G85*Z85</f>
        <v>16.084771571928002</v>
      </c>
      <c r="AB85" s="45"/>
      <c r="AC85" s="45"/>
      <c r="AD85" s="61" t="s">
        <v>89</v>
      </c>
      <c r="AE85" s="72"/>
      <c r="AF85" s="72"/>
    </row>
    <row r="86" spans="1:33" ht="25.5" x14ac:dyDescent="0.2">
      <c r="A86" s="54" t="s">
        <v>514</v>
      </c>
      <c r="B86" s="55" t="s">
        <v>98</v>
      </c>
      <c r="C86" s="69" t="s">
        <v>46</v>
      </c>
      <c r="D86" s="57" t="s">
        <v>488</v>
      </c>
      <c r="E86" s="57" t="s">
        <v>515</v>
      </c>
      <c r="F86" s="16" t="s">
        <v>511</v>
      </c>
      <c r="G86" s="16">
        <v>1.2230000000000001</v>
      </c>
      <c r="H86" s="20">
        <f>IF(
                        C86="INSUMO",
                                        IFERROR(
                                            IF(
                                                INDEX(
                                                    Insumos!C:C,
                                                    MATCH(
                                                        A86&amp;B86,
                                                        Insumos!I:I,
                                                        0)
                                                )="Material",
                                                INDEX(
                                                    Insumos!F:F,
                                                    MATCH(
                                                        A86&amp;B86,
                                                        Insumos!I:I,
                                                        0)
                                                ),
                                                0
                                            ),
                                            "Não encontrado"),
                                        IFERROR(
                                            INDEX(I:I,
                                                MATCH(
                                                    A86&amp;B86,AG:AG,
                                                    0)
                                            ),
                                            "Não encontrado")
                                    )</f>
        <v>4.13</v>
      </c>
      <c r="I86" s="20">
        <f>H86*G86/1</f>
        <v>5.0509900000000005</v>
      </c>
      <c r="J86" s="20">
        <f t="shared" si="26"/>
        <v>18.044604000000003</v>
      </c>
      <c r="K86" s="20">
        <f t="shared" si="26"/>
        <v>22.068550692000006</v>
      </c>
      <c r="L86" s="20">
        <f>IF(
                        C86="INSUMO",
                                        IFERROR(
                                            IF(
                                                INDEX(
                                                    Insumos!C:C,
                                                    MATCH(
                                                        A86&amp;B86,
                                                        Insumos!I:I,
                                                        0)
                                                )="Mao_obra",
                                                INDEX(
                                                    Insumos!F:F,
                                                    MATCH(
                                                        A86&amp;B86,
                                                        Insumos!I:I,
                                                        0)
                                                ),
                                                0
                                            ),
                                            "Não encontrado"),
                                        IFERROR(
                                            INDEX(M:M,
                                                MATCH(
                                                    A86&amp;B86,AG:AG,
                                                    0)
                                            ),
                                            "Não encontrado")
                                    )</f>
        <v>18.044604000000003</v>
      </c>
      <c r="M86" s="20">
        <f>L86*G86/1</f>
        <v>22.068550692000006</v>
      </c>
      <c r="N86" s="20">
        <f>IF(
                        C86="INSUMO",
                                        IFERROR(
                                            IF(
                                                INDEX(
                                                    Insumos!C:C,
                                                    MATCH(
                                                        A86&amp;B86,
                                                        Insumos!I:I,
                                                        0)
                                                )="Equipamento",
                                                INDEX(
                                                    Insumos!F:F,
                                                    MATCH(
                                                        A86&amp;B86,
                                                        Insumos!I:I,
                                                        0)
                                                ),
                                                0
                                            ),
                                            "Não encontrado"),
                                        IFERROR(
                                            INDEX(O:O,
                                                MATCH(
                                                    A86&amp;B86,AG:AG,
                                                    0)
                                            ),
                                            "Não encontrado")
                                    )</f>
        <v>0</v>
      </c>
      <c r="O86" s="20">
        <f>N86*G86/1</f>
        <v>0</v>
      </c>
      <c r="P86" s="20">
        <f>IF(
                        C86="INSUMO",
                                        IFERROR(
                                            IF(
                                                INDEX(
                                                    Insumos!C:C,
                                                    MATCH(
                                                        A86&amp;B86,
                                                        Insumos!I:I,
                                                        0)
                                                )="Transporte",
                                                INDEX(
                                                    Insumos!F:F,
                                                    MATCH(
                                                        A86&amp;B86,
                                                        Insumos!I:I,
                                                        0)
                                                ),
                                                0
                                            ),
                                            "Não encontrado"),
                                        IFERROR(
                                            INDEX(Q:Q,
                                                MATCH(
                                                    A86&amp;B86,AG:AG,
                                                    0)
                                            ),
                                            "Não encontrado")
                                    )</f>
        <v>0</v>
      </c>
      <c r="Q86" s="20">
        <f>P86*G86/1</f>
        <v>0</v>
      </c>
      <c r="R86" s="20">
        <f>IF(
                        C86="INSUMO",
                                        IFERROR(
                                            IF(
                                                INDEX(
                                                    Insumos!C:C,
                                                    MATCH(
                                                        A86&amp;B86,
                                                        Insumos!I:I,
                                                        0)
                                                )="Terceirizados",
                                                INDEX(
                                                    Insumos!F:F,
                                                    MATCH(
                                                        A86&amp;B86,
                                                        Insumos!I:I,
                                                        0)
                                                ),
                                                0
                                            ),
                                            "Não encontrado"),
                                        IFERROR(
                                            INDEX(S:S,
                                                MATCH(
                                                    A86&amp;B86,AG:AG,
                                                    0)
                                            ),
                                            "Não encontrado")
                                    )</f>
        <v>0</v>
      </c>
      <c r="S86" s="20">
        <f>R86*G86/1</f>
        <v>0</v>
      </c>
      <c r="T86" s="20">
        <f>IF(
                        C86="INSUMO",
                                        IFERROR(
                                            IF(
                                                INDEX(
                                                    Insumos!C:C,
                                                    MATCH(
                                                        A86&amp;B86,
                                                        Insumos!I:I,
                                                        0)
                                                )="Comissionamento",
                                                INDEX(
                                                    Insumos!F:F,
                                                    MATCH(
                                                        A86&amp;B86,
                                                        Insumos!I:I,
                                                        0)
                                                ),
                                                0
                                            ),
                                            "Não encontrado"),
                                        IFERROR(
                                            INDEX(U:U,
                                                MATCH(
                                                    A86&amp;B86,AG:AG,
                                                    0)
                                            ),
                                            "Não encontrado")
                                    )</f>
        <v>0</v>
      </c>
      <c r="U86" s="20">
        <f>T86*G86/1</f>
        <v>0</v>
      </c>
      <c r="V86" s="20">
        <f>IF(
                        C86="INSUMO",
                                        IFERROR(
                                            IF(
                                                INDEX(
                                                    Insumos!C:C,
                                                    MATCH(
                                                        A86&amp;B86,
                                                        Insumos!I:I,
                                                        0)
                                                )="Verba",
                                                INDEX(
                                                    Insumos!F:F,
                                                    MATCH(
                                                        A86&amp;B86,
                                                        Insumos!I:I,
                                                        0)
                                                ),
                                                0
                                            ),
                                            "Não encontrado"),
                                        IFERROR(
                                            INDEX(W:W,
                                                MATCH(
                                                    A86&amp;B86,AG:AG,
                                                    0)
                                            ),
                                            "Não encontrado")
                                    )</f>
        <v>0</v>
      </c>
      <c r="W86" s="20">
        <f>V86*G86/1</f>
        <v>0</v>
      </c>
      <c r="X86" s="20">
        <f>IF(
                        C86="INSUMO",
                                        IFERROR(
                                            IF(
                                                INDEX(
                                                    Insumos!C:C,
                                                    MATCH(
                                                        A86&amp;B86,
                                                        Insumos!I:I,
                                                        0)
                                                )="Outro",
                                                INDEX(
                                                    Insumos!F:F,
                                                    MATCH(
                                                        A86&amp;B86,
                                                        Insumos!I:I,
                                                        0)
                                                ),
                                                0
                                            ),
                                            "Não encontrado"),
                                        IFERROR(
                                            INDEX(Y:Y,
                                                MATCH(
                                                    A86&amp;B86,AG:AG,
                                                    0)
                                            ),
                                            "Não encontrado")
                                    )</f>
        <v>0</v>
      </c>
      <c r="Y86" s="20">
        <f>X86*G86/1</f>
        <v>0</v>
      </c>
      <c r="Z86" s="20">
        <f>IF(
                            C86="INSUMO",
                            IFERROR(
                                INDEX(
                                    Insumos!F:F,
                                    MATCH(
                                        A86&amp;B86,
                                        Insumos!I:I,
                                        0)
                                ),
                                "Não encontrado"),
                            IFERROR(
                                INDEX(AA:AA,
                                    MATCH(
                                        A86&amp;B86,AG:AG,
                                        0)
                                ),
                                "Não encontrado")
                        )</f>
        <v>22.174604000000002</v>
      </c>
      <c r="AA86" s="20">
        <f>G86*Z86</f>
        <v>27.119540692000005</v>
      </c>
      <c r="AB86" s="44"/>
      <c r="AC86" s="44"/>
      <c r="AD86" s="57" t="s">
        <v>89</v>
      </c>
      <c r="AE86" s="70"/>
      <c r="AF86" s="70"/>
    </row>
    <row r="87" spans="1:33" ht="25.5" x14ac:dyDescent="0.2">
      <c r="A87" s="59" t="s">
        <v>596</v>
      </c>
      <c r="B87" s="60" t="s">
        <v>98</v>
      </c>
      <c r="C87" s="71" t="s">
        <v>46</v>
      </c>
      <c r="D87" s="61" t="s">
        <v>488</v>
      </c>
      <c r="E87" s="61" t="s">
        <v>597</v>
      </c>
      <c r="F87" s="17" t="s">
        <v>511</v>
      </c>
      <c r="G87" s="17">
        <v>2.016</v>
      </c>
      <c r="H87" s="21">
        <f>IF(
                        C87="INSUMO",
                                        IFERROR(
                                            IF(
                                                INDEX(
                                                    Insumos!C:C,
                                                    MATCH(
                                                        A87&amp;B87,
                                                        Insumos!I:I,
                                                        0)
                                                )="Material",
                                                INDEX(
                                                    Insumos!F:F,
                                                    MATCH(
                                                        A87&amp;B87,
                                                        Insumos!I:I,
                                                        0)
                                                ),
                                                0
                                            ),
                                            "Não encontrado"),
                                        IFERROR(
                                            INDEX(I:I,
                                                MATCH(
                                                    A87&amp;B87,AG:AG,
                                                    0)
                                            ),
                                            "Não encontrado")
                                    )</f>
        <v>4.22</v>
      </c>
      <c r="I87" s="21">
        <f>H87*G87/1</f>
        <v>8.5075199999999995</v>
      </c>
      <c r="J87" s="21">
        <f t="shared" si="26"/>
        <v>26.163144000000003</v>
      </c>
      <c r="K87" s="21">
        <f t="shared" si="26"/>
        <v>52.744898304000003</v>
      </c>
      <c r="L87" s="21">
        <f>IF(
                        C87="INSUMO",
                                        IFERROR(
                                            IF(
                                                INDEX(
                                                    Insumos!C:C,
                                                    MATCH(
                                                        A87&amp;B87,
                                                        Insumos!I:I,
                                                        0)
                                                )="Mao_obra",
                                                INDEX(
                                                    Insumos!F:F,
                                                    MATCH(
                                                        A87&amp;B87,
                                                        Insumos!I:I,
                                                        0)
                                                ),
                                                0
                                            ),
                                            "Não encontrado"),
                                        IFERROR(
                                            INDEX(M:M,
                                                MATCH(
                                                    A87&amp;B87,AG:AG,
                                                    0)
                                            ),
                                            "Não encontrado")
                                    )</f>
        <v>26.163144000000003</v>
      </c>
      <c r="M87" s="21">
        <f>L87*G87/1</f>
        <v>52.744898304000003</v>
      </c>
      <c r="N87" s="21">
        <f>IF(
                        C87="INSUMO",
                                        IFERROR(
                                            IF(
                                                INDEX(
                                                    Insumos!C:C,
                                                    MATCH(
                                                        A87&amp;B87,
                                                        Insumos!I:I,
                                                        0)
                                                )="Equipamento",
                                                INDEX(
                                                    Insumos!F:F,
                                                    MATCH(
                                                        A87&amp;B87,
                                                        Insumos!I:I,
                                                        0)
                                                ),
                                                0
                                            ),
                                            "Não encontrado"),
                                        IFERROR(
                                            INDEX(O:O,
                                                MATCH(
                                                    A87&amp;B87,AG:AG,
                                                    0)
                                            ),
                                            "Não encontrado")
                                    )</f>
        <v>0</v>
      </c>
      <c r="O87" s="21">
        <f>N87*G87/1</f>
        <v>0</v>
      </c>
      <c r="P87" s="21">
        <f>IF(
                        C87="INSUMO",
                                        IFERROR(
                                            IF(
                                                INDEX(
                                                    Insumos!C:C,
                                                    MATCH(
                                                        A87&amp;B87,
                                                        Insumos!I:I,
                                                        0)
                                                )="Transporte",
                                                INDEX(
                                                    Insumos!F:F,
                                                    MATCH(
                                                        A87&amp;B87,
                                                        Insumos!I:I,
                                                        0)
                                                ),
                                                0
                                            ),
                                            "Não encontrado"),
                                        IFERROR(
                                            INDEX(Q:Q,
                                                MATCH(
                                                    A87&amp;B87,AG:AG,
                                                    0)
                                            ),
                                            "Não encontrado")
                                    )</f>
        <v>0</v>
      </c>
      <c r="Q87" s="21">
        <f>P87*G87/1</f>
        <v>0</v>
      </c>
      <c r="R87" s="21">
        <f>IF(
                        C87="INSUMO",
                                        IFERROR(
                                            IF(
                                                INDEX(
                                                    Insumos!C:C,
                                                    MATCH(
                                                        A87&amp;B87,
                                                        Insumos!I:I,
                                                        0)
                                                )="Terceirizados",
                                                INDEX(
                                                    Insumos!F:F,
                                                    MATCH(
                                                        A87&amp;B87,
                                                        Insumos!I:I,
                                                        0)
                                                ),
                                                0
                                            ),
                                            "Não encontrado"),
                                        IFERROR(
                                            INDEX(S:S,
                                                MATCH(
                                                    A87&amp;B87,AG:AG,
                                                    0)
                                            ),
                                            "Não encontrado")
                                    )</f>
        <v>0</v>
      </c>
      <c r="S87" s="21">
        <f>R87*G87/1</f>
        <v>0</v>
      </c>
      <c r="T87" s="21">
        <f>IF(
                        C87="INSUMO",
                                        IFERROR(
                                            IF(
                                                INDEX(
                                                    Insumos!C:C,
                                                    MATCH(
                                                        A87&amp;B87,
                                                        Insumos!I:I,
                                                        0)
                                                )="Comissionamento",
                                                INDEX(
                                                    Insumos!F:F,
                                                    MATCH(
                                                        A87&amp;B87,
                                                        Insumos!I:I,
                                                        0)
                                                ),
                                                0
                                            ),
                                            "Não encontrado"),
                                        IFERROR(
                                            INDEX(U:U,
                                                MATCH(
                                                    A87&amp;B87,AG:AG,
                                                    0)
                                            ),
                                            "Não encontrado")
                                    )</f>
        <v>0</v>
      </c>
      <c r="U87" s="21">
        <f>T87*G87/1</f>
        <v>0</v>
      </c>
      <c r="V87" s="21">
        <f>IF(
                        C87="INSUMO",
                                        IFERROR(
                                            IF(
                                                INDEX(
                                                    Insumos!C:C,
                                                    MATCH(
                                                        A87&amp;B87,
                                                        Insumos!I:I,
                                                        0)
                                                )="Verba",
                                                INDEX(
                                                    Insumos!F:F,
                                                    MATCH(
                                                        A87&amp;B87,
                                                        Insumos!I:I,
                                                        0)
                                                ),
                                                0
                                            ),
                                            "Não encontrado"),
                                        IFERROR(
                                            INDEX(W:W,
                                                MATCH(
                                                    A87&amp;B87,AG:AG,
                                                    0)
                                            ),
                                            "Não encontrado")
                                    )</f>
        <v>0</v>
      </c>
      <c r="W87" s="21">
        <f>V87*G87/1</f>
        <v>0</v>
      </c>
      <c r="X87" s="21">
        <f>IF(
                        C87="INSUMO",
                                        IFERROR(
                                            IF(
                                                INDEX(
                                                    Insumos!C:C,
                                                    MATCH(
                                                        A87&amp;B87,
                                                        Insumos!I:I,
                                                        0)
                                                )="Outro",
                                                INDEX(
                                                    Insumos!F:F,
                                                    MATCH(
                                                        A87&amp;B87,
                                                        Insumos!I:I,
                                                        0)
                                                ),
                                                0
                                            ),
                                            "Não encontrado"),
                                        IFERROR(
                                            INDEX(Y:Y,
                                                MATCH(
                                                    A87&amp;B87,AG:AG,
                                                    0)
                                            ),
                                            "Não encontrado")
                                    )</f>
        <v>0</v>
      </c>
      <c r="Y87" s="21">
        <f>X87*G87/1</f>
        <v>0</v>
      </c>
      <c r="Z87" s="21">
        <f>IF(
                            C87="INSUMO",
                            IFERROR(
                                INDEX(
                                    Insumos!F:F,
                                    MATCH(
                                        A87&amp;B87,
                                        Insumos!I:I,
                                        0)
                                ),
                                "Não encontrado"),
                            IFERROR(
                                INDEX(AA:AA,
                                    MATCH(
                                        A87&amp;B87,AG:AG,
                                        0)
                                ),
                                "Não encontrado")
                        )</f>
        <v>30.383144000000001</v>
      </c>
      <c r="AA87" s="21">
        <f>G87*Z87</f>
        <v>61.252418304000003</v>
      </c>
      <c r="AB87" s="45"/>
      <c r="AC87" s="45"/>
      <c r="AD87" s="61" t="s">
        <v>89</v>
      </c>
      <c r="AE87" s="72"/>
      <c r="AF87" s="72"/>
    </row>
    <row r="88" spans="1:33" ht="25.5" x14ac:dyDescent="0.2">
      <c r="A88" s="54" t="s">
        <v>566</v>
      </c>
      <c r="B88" s="55" t="s">
        <v>98</v>
      </c>
      <c r="C88" s="69" t="s">
        <v>46</v>
      </c>
      <c r="D88" s="57" t="s">
        <v>488</v>
      </c>
      <c r="E88" s="57" t="s">
        <v>567</v>
      </c>
      <c r="F88" s="16" t="s">
        <v>511</v>
      </c>
      <c r="G88" s="16">
        <v>0.43099999999999999</v>
      </c>
      <c r="H88" s="20">
        <f>IF(
                        C88="INSUMO",
                                        IFERROR(
                                            IF(
                                                INDEX(
                                                    Insumos!C:C,
                                                    MATCH(
                                                        A88&amp;B88,
                                                        Insumos!I:I,
                                                        0)
                                                )="Material",
                                                INDEX(
                                                    Insumos!F:F,
                                                    MATCH(
                                                        A88&amp;B88,
                                                        Insumos!I:I,
                                                        0)
                                                ),
                                                0
                                            ),
                                            "Não encontrado"),
                                        IFERROR(
                                            INDEX(I:I,
                                                MATCH(
                                                    A88&amp;B88,AG:AG,
                                                    0)
                                            ),
                                            "Não encontrado")
                                    )</f>
        <v>3.9999999999999996</v>
      </c>
      <c r="I88" s="20">
        <f>H88*G88/1</f>
        <v>1.7239999999999998</v>
      </c>
      <c r="J88" s="20">
        <f t="shared" si="26"/>
        <v>26.1199224</v>
      </c>
      <c r="K88" s="20">
        <f t="shared" si="26"/>
        <v>11.257686554399999</v>
      </c>
      <c r="L88" s="20">
        <f>IF(
                        C88="INSUMO",
                                        IFERROR(
                                            IF(
                                                INDEX(
                                                    Insumos!C:C,
                                                    MATCH(
                                                        A88&amp;B88,
                                                        Insumos!I:I,
                                                        0)
                                                )="Mao_obra",
                                                INDEX(
                                                    Insumos!F:F,
                                                    MATCH(
                                                        A88&amp;B88,
                                                        Insumos!I:I,
                                                        0)
                                                ),
                                                0
                                            ),
                                            "Não encontrado"),
                                        IFERROR(
                                            INDEX(M:M,
                                                MATCH(
                                                    A88&amp;B88,AG:AG,
                                                    0)
                                            ),
                                            "Não encontrado")
                                    )</f>
        <v>26.1199224</v>
      </c>
      <c r="M88" s="20">
        <f>L88*G88/1</f>
        <v>11.257686554399999</v>
      </c>
      <c r="N88" s="20">
        <f>IF(
                        C88="INSUMO",
                                        IFERROR(
                                            IF(
                                                INDEX(
                                                    Insumos!C:C,
                                                    MATCH(
                                                        A88&amp;B88,
                                                        Insumos!I:I,
                                                        0)
                                                )="Equipamento",
                                                INDEX(
                                                    Insumos!F:F,
                                                    MATCH(
                                                        A88&amp;B88,
                                                        Insumos!I:I,
                                                        0)
                                                ),
                                                0
                                            ),
                                            "Não encontrado"),
                                        IFERROR(
                                            INDEX(O:O,
                                                MATCH(
                                                    A88&amp;B88,AG:AG,
                                                    0)
                                            ),
                                            "Não encontrado")
                                    )</f>
        <v>0</v>
      </c>
      <c r="O88" s="20">
        <f>N88*G88/1</f>
        <v>0</v>
      </c>
      <c r="P88" s="20">
        <f>IF(
                        C88="INSUMO",
                                        IFERROR(
                                            IF(
                                                INDEX(
                                                    Insumos!C:C,
                                                    MATCH(
                                                        A88&amp;B88,
                                                        Insumos!I:I,
                                                        0)
                                                )="Transporte",
                                                INDEX(
                                                    Insumos!F:F,
                                                    MATCH(
                                                        A88&amp;B88,
                                                        Insumos!I:I,
                                                        0)
                                                ),
                                                0
                                            ),
                                            "Não encontrado"),
                                        IFERROR(
                                            INDEX(Q:Q,
                                                MATCH(
                                                    A88&amp;B88,AG:AG,
                                                    0)
                                            ),
                                            "Não encontrado")
                                    )</f>
        <v>0</v>
      </c>
      <c r="Q88" s="20">
        <f>P88*G88/1</f>
        <v>0</v>
      </c>
      <c r="R88" s="20">
        <f>IF(
                        C88="INSUMO",
                                        IFERROR(
                                            IF(
                                                INDEX(
                                                    Insumos!C:C,
                                                    MATCH(
                                                        A88&amp;B88,
                                                        Insumos!I:I,
                                                        0)
                                                )="Terceirizados",
                                                INDEX(
                                                    Insumos!F:F,
                                                    MATCH(
                                                        A88&amp;B88,
                                                        Insumos!I:I,
                                                        0)
                                                ),
                                                0
                                            ),
                                            "Não encontrado"),
                                        IFERROR(
                                            INDEX(S:S,
                                                MATCH(
                                                    A88&amp;B88,AG:AG,
                                                    0)
                                            ),
                                            "Não encontrado")
                                    )</f>
        <v>0</v>
      </c>
      <c r="S88" s="20">
        <f>R88*G88/1</f>
        <v>0</v>
      </c>
      <c r="T88" s="20">
        <f>IF(
                        C88="INSUMO",
                                        IFERROR(
                                            IF(
                                                INDEX(
                                                    Insumos!C:C,
                                                    MATCH(
                                                        A88&amp;B88,
                                                        Insumos!I:I,
                                                        0)
                                                )="Comissionamento",
                                                INDEX(
                                                    Insumos!F:F,
                                                    MATCH(
                                                        A88&amp;B88,
                                                        Insumos!I:I,
                                                        0)
                                                ),
                                                0
                                            ),
                                            "Não encontrado"),
                                        IFERROR(
                                            INDEX(U:U,
                                                MATCH(
                                                    A88&amp;B88,AG:AG,
                                                    0)
                                            ),
                                            "Não encontrado")
                                    )</f>
        <v>0</v>
      </c>
      <c r="U88" s="20">
        <f>T88*G88/1</f>
        <v>0</v>
      </c>
      <c r="V88" s="20">
        <f>IF(
                        C88="INSUMO",
                                        IFERROR(
                                            IF(
                                                INDEX(
                                                    Insumos!C:C,
                                                    MATCH(
                                                        A88&amp;B88,
                                                        Insumos!I:I,
                                                        0)
                                                )="Verba",
                                                INDEX(
                                                    Insumos!F:F,
                                                    MATCH(
                                                        A88&amp;B88,
                                                        Insumos!I:I,
                                                        0)
                                                ),
                                                0
                                            ),
                                            "Não encontrado"),
                                        IFERROR(
                                            INDEX(W:W,
                                                MATCH(
                                                    A88&amp;B88,AG:AG,
                                                    0)
                                            ),
                                            "Não encontrado")
                                    )</f>
        <v>0</v>
      </c>
      <c r="W88" s="20">
        <f>V88*G88/1</f>
        <v>0</v>
      </c>
      <c r="X88" s="20">
        <f>IF(
                        C88="INSUMO",
                                        IFERROR(
                                            IF(
                                                INDEX(
                                                    Insumos!C:C,
                                                    MATCH(
                                                        A88&amp;B88,
                                                        Insumos!I:I,
                                                        0)
                                                )="Outro",
                                                INDEX(
                                                    Insumos!F:F,
                                                    MATCH(
                                                        A88&amp;B88,
                                                        Insumos!I:I,
                                                        0)
                                                ),
                                                0
                                            ),
                                            "Não encontrado"),
                                        IFERROR(
                                            INDEX(Y:Y,
                                                MATCH(
                                                    A88&amp;B88,AG:AG,
                                                    0)
                                            ),
                                            "Não encontrado")
                                    )</f>
        <v>0</v>
      </c>
      <c r="Y88" s="20">
        <f>X88*G88/1</f>
        <v>0</v>
      </c>
      <c r="Z88" s="20">
        <f>IF(
                            C88="INSUMO",
                            IFERROR(
                                INDEX(
                                    Insumos!F:F,
                                    MATCH(
                                        A88&amp;B88,
                                        Insumos!I:I,
                                        0)
                                ),
                                "Não encontrado"),
                            IFERROR(
                                INDEX(AA:AA,
                                    MATCH(
                                        A88&amp;B88,AG:AG,
                                        0)
                                ),
                                "Não encontrado")
                        )</f>
        <v>30.1199224</v>
      </c>
      <c r="AA88" s="20">
        <f>G88*Z88</f>
        <v>12.9816865544</v>
      </c>
      <c r="AB88" s="44"/>
      <c r="AC88" s="44"/>
      <c r="AD88" s="57" t="s">
        <v>89</v>
      </c>
      <c r="AE88" s="70"/>
      <c r="AF88" s="70"/>
    </row>
    <row r="89" spans="1:33" ht="63.75" x14ac:dyDescent="0.2">
      <c r="A89" s="59" t="s">
        <v>598</v>
      </c>
      <c r="B89" s="60" t="s">
        <v>45</v>
      </c>
      <c r="C89" s="71" t="s">
        <v>58</v>
      </c>
      <c r="D89" s="61" t="s">
        <v>488</v>
      </c>
      <c r="E89" s="61" t="s">
        <v>599</v>
      </c>
      <c r="F89" s="17" t="s">
        <v>56</v>
      </c>
      <c r="G89" s="17">
        <v>1</v>
      </c>
      <c r="H89" s="21">
        <f>IF(
                        C89="INSUMO",
                                        IFERROR(
                                            IF(
                                                INDEX(
                                                    Insumos!C:C,
                                                    MATCH(
                                                        A89&amp;B89,
                                                        Insumos!I:I,
                                                        0)
                                                )="Material",
                                                INDEX(
                                                    Insumos!F:F,
                                                    MATCH(
                                                        A89&amp;B89,
                                                        Insumos!I:I,
                                                        0)
                                                ),
                                                0
                                            ),
                                            "Não encontrado"),
                                        IFERROR(
                                            INDEX(I:I,
                                                MATCH(
                                                    A89&amp;B89,AG:AG,
                                                    0)
                                            ),
                                            "Não encontrado")
                                    )</f>
        <v>920.77</v>
      </c>
      <c r="I89" s="21">
        <f>H89*G89/1</f>
        <v>920.77</v>
      </c>
      <c r="J89" s="21">
        <f t="shared" si="26"/>
        <v>0</v>
      </c>
      <c r="K89" s="21">
        <f t="shared" si="26"/>
        <v>0</v>
      </c>
      <c r="L89" s="21">
        <f>IF(
                        C89="INSUMO",
                                        IFERROR(
                                            IF(
                                                INDEX(
                                                    Insumos!C:C,
                                                    MATCH(
                                                        A89&amp;B89,
                                                        Insumos!I:I,
                                                        0)
                                                )="Mao_obra",
                                                INDEX(
                                                    Insumos!F:F,
                                                    MATCH(
                                                        A89&amp;B89,
                                                        Insumos!I:I,
                                                        0)
                                                ),
                                                0
                                            ),
                                            "Não encontrado"),
                                        IFERROR(
                                            INDEX(M:M,
                                                MATCH(
                                                    A89&amp;B89,AG:AG,
                                                    0)
                                            ),
                                            "Não encontrado")
                                    )</f>
        <v>0</v>
      </c>
      <c r="M89" s="21">
        <f>L89*G89/1</f>
        <v>0</v>
      </c>
      <c r="N89" s="21">
        <f>IF(
                        C89="INSUMO",
                                        IFERROR(
                                            IF(
                                                INDEX(
                                                    Insumos!C:C,
                                                    MATCH(
                                                        A89&amp;B89,
                                                        Insumos!I:I,
                                                        0)
                                                )="Equipamento",
                                                INDEX(
                                                    Insumos!F:F,
                                                    MATCH(
                                                        A89&amp;B89,
                                                        Insumos!I:I,
                                                        0)
                                                ),
                                                0
                                            ),
                                            "Não encontrado"),
                                        IFERROR(
                                            INDEX(O:O,
                                                MATCH(
                                                    A89&amp;B89,AG:AG,
                                                    0)
                                            ),
                                            "Não encontrado")
                                    )</f>
        <v>0</v>
      </c>
      <c r="O89" s="21">
        <f>N89*G89/1</f>
        <v>0</v>
      </c>
      <c r="P89" s="21">
        <f>IF(
                        C89="INSUMO",
                                        IFERROR(
                                            IF(
                                                INDEX(
                                                    Insumos!C:C,
                                                    MATCH(
                                                        A89&amp;B89,
                                                        Insumos!I:I,
                                                        0)
                                                )="Transporte",
                                                INDEX(
                                                    Insumos!F:F,
                                                    MATCH(
                                                        A89&amp;B89,
                                                        Insumos!I:I,
                                                        0)
                                                ),
                                                0
                                            ),
                                            "Não encontrado"),
                                        IFERROR(
                                            INDEX(Q:Q,
                                                MATCH(
                                                    A89&amp;B89,AG:AG,
                                                    0)
                                            ),
                                            "Não encontrado")
                                    )</f>
        <v>0</v>
      </c>
      <c r="Q89" s="21">
        <f>P89*G89/1</f>
        <v>0</v>
      </c>
      <c r="R89" s="21">
        <f>IF(
                        C89="INSUMO",
                                        IFERROR(
                                            IF(
                                                INDEX(
                                                    Insumos!C:C,
                                                    MATCH(
                                                        A89&amp;B89,
                                                        Insumos!I:I,
                                                        0)
                                                )="Terceirizados",
                                                INDEX(
                                                    Insumos!F:F,
                                                    MATCH(
                                                        A89&amp;B89,
                                                        Insumos!I:I,
                                                        0)
                                                ),
                                                0
                                            ),
                                            "Não encontrado"),
                                        IFERROR(
                                            INDEX(S:S,
                                                MATCH(
                                                    A89&amp;B89,AG:AG,
                                                    0)
                                            ),
                                            "Não encontrado")
                                    )</f>
        <v>0</v>
      </c>
      <c r="S89" s="21">
        <f>R89*G89/1</f>
        <v>0</v>
      </c>
      <c r="T89" s="21">
        <f>IF(
                        C89="INSUMO",
                                        IFERROR(
                                            IF(
                                                INDEX(
                                                    Insumos!C:C,
                                                    MATCH(
                                                        A89&amp;B89,
                                                        Insumos!I:I,
                                                        0)
                                                )="Comissionamento",
                                                INDEX(
                                                    Insumos!F:F,
                                                    MATCH(
                                                        A89&amp;B89,
                                                        Insumos!I:I,
                                                        0)
                                                ),
                                                0
                                            ),
                                            "Não encontrado"),
                                        IFERROR(
                                            INDEX(U:U,
                                                MATCH(
                                                    A89&amp;B89,AG:AG,
                                                    0)
                                            ),
                                            "Não encontrado")
                                    )</f>
        <v>0</v>
      </c>
      <c r="U89" s="21">
        <f>T89*G89/1</f>
        <v>0</v>
      </c>
      <c r="V89" s="21">
        <f>IF(
                        C89="INSUMO",
                                        IFERROR(
                                            IF(
                                                INDEX(
                                                    Insumos!C:C,
                                                    MATCH(
                                                        A89&amp;B89,
                                                        Insumos!I:I,
                                                        0)
                                                )="Verba",
                                                INDEX(
                                                    Insumos!F:F,
                                                    MATCH(
                                                        A89&amp;B89,
                                                        Insumos!I:I,
                                                        0)
                                                ),
                                                0
                                            ),
                                            "Não encontrado"),
                                        IFERROR(
                                            INDEX(W:W,
                                                MATCH(
                                                    A89&amp;B89,AG:AG,
                                                    0)
                                            ),
                                            "Não encontrado")
                                    )</f>
        <v>0</v>
      </c>
      <c r="W89" s="21">
        <f>V89*G89/1</f>
        <v>0</v>
      </c>
      <c r="X89" s="21">
        <f>IF(
                        C89="INSUMO",
                                        IFERROR(
                                            IF(
                                                INDEX(
                                                    Insumos!C:C,
                                                    MATCH(
                                                        A89&amp;B89,
                                                        Insumos!I:I,
                                                        0)
                                                )="Outro",
                                                INDEX(
                                                    Insumos!F:F,
                                                    MATCH(
                                                        A89&amp;B89,
                                                        Insumos!I:I,
                                                        0)
                                                ),
                                                0
                                            ),
                                            "Não encontrado"),
                                        IFERROR(
                                            INDEX(Y:Y,
                                                MATCH(
                                                    A89&amp;B89,AG:AG,
                                                    0)
                                            ),
                                            "Não encontrado")
                                    )</f>
        <v>0</v>
      </c>
      <c r="Y89" s="21">
        <f>X89*G89/1</f>
        <v>0</v>
      </c>
      <c r="Z89" s="21">
        <f>IF(
                            C89="INSUMO",
                            IFERROR(
                                INDEX(
                                    Insumos!F:F,
                                    MATCH(
                                        A89&amp;B89,
                                        Insumos!I:I,
                                        0)
                                ),
                                "Não encontrado"),
                            IFERROR(
                                INDEX(AA:AA,
                                    MATCH(
                                        A89&amp;B89,AG:AG,
                                        0)
                                ),
                                "Não encontrado")
                        )</f>
        <v>920.77</v>
      </c>
      <c r="AA89" s="21">
        <f>G89*Z89</f>
        <v>920.77</v>
      </c>
      <c r="AB89" s="45"/>
      <c r="AC89" s="45"/>
      <c r="AD89" s="61" t="s">
        <v>89</v>
      </c>
      <c r="AE89" s="72"/>
      <c r="AF89" s="72"/>
    </row>
    <row r="90" spans="1:33" ht="25.5" x14ac:dyDescent="0.2">
      <c r="A90" s="63" t="s">
        <v>131</v>
      </c>
      <c r="B90" s="64" t="s">
        <v>98</v>
      </c>
      <c r="C90" s="65" t="s">
        <v>89</v>
      </c>
      <c r="D90" s="66" t="s">
        <v>488</v>
      </c>
      <c r="E90" s="66" t="s">
        <v>132</v>
      </c>
      <c r="F90" s="67" t="s">
        <v>70</v>
      </c>
      <c r="G90" s="22"/>
      <c r="H90" s="23"/>
      <c r="I90" s="23">
        <f>SUM(I91:I92)</f>
        <v>1.7286889999999999</v>
      </c>
      <c r="J90" s="23"/>
      <c r="K90" s="23">
        <f>SUM(K91:K92)</f>
        <v>8.3926494828000013</v>
      </c>
      <c r="L90" s="23"/>
      <c r="M90" s="23">
        <f>SUM(M91:M92)</f>
        <v>8.3926494828000013</v>
      </c>
      <c r="N90" s="23"/>
      <c r="O90" s="23">
        <f>SUM(O91:O92)</f>
        <v>0</v>
      </c>
      <c r="P90" s="23"/>
      <c r="Q90" s="23">
        <f>SUM(Q91:Q92)</f>
        <v>0</v>
      </c>
      <c r="R90" s="23"/>
      <c r="S90" s="23">
        <f>SUM(S91:S92)</f>
        <v>0</v>
      </c>
      <c r="T90" s="23"/>
      <c r="U90" s="23">
        <f>SUM(U91:U92)</f>
        <v>0</v>
      </c>
      <c r="V90" s="23"/>
      <c r="W90" s="23">
        <f>SUM(W91:W92)</f>
        <v>0</v>
      </c>
      <c r="X90" s="23"/>
      <c r="Y90" s="23">
        <f>SUM(Y91:Y92)</f>
        <v>0</v>
      </c>
      <c r="Z90" s="23"/>
      <c r="AA90" s="23">
        <f>SUM(AA91:AA92)</f>
        <v>10.121338482800001</v>
      </c>
      <c r="AB90" s="43" t="s">
        <v>89</v>
      </c>
      <c r="AC90" s="43"/>
      <c r="AD90" s="66" t="s">
        <v>89</v>
      </c>
      <c r="AE90" s="68" t="s">
        <v>89</v>
      </c>
      <c r="AF90" s="68" t="s">
        <v>600</v>
      </c>
      <c r="AG90" t="str">
        <f>A90&amp;B90&amp;C90</f>
        <v>97644SINAPI</v>
      </c>
    </row>
    <row r="91" spans="1:33" ht="25.5" x14ac:dyDescent="0.2">
      <c r="A91" s="59" t="s">
        <v>514</v>
      </c>
      <c r="B91" s="60" t="s">
        <v>98</v>
      </c>
      <c r="C91" s="71" t="s">
        <v>46</v>
      </c>
      <c r="D91" s="61" t="s">
        <v>488</v>
      </c>
      <c r="E91" s="61" t="s">
        <v>515</v>
      </c>
      <c r="F91" s="17" t="s">
        <v>511</v>
      </c>
      <c r="G91" s="17">
        <v>0.3075</v>
      </c>
      <c r="H91" s="21">
        <f>IF(
                        C91="INSUMO",
                                        IFERROR(
                                            IF(
                                                INDEX(
                                                    Insumos!C:C,
                                                    MATCH(
                                                        A91&amp;B91,
                                                        Insumos!I:I,
                                                        0)
                                                )="Material",
                                                INDEX(
                                                    Insumos!F:F,
                                                    MATCH(
                                                        A91&amp;B91,
                                                        Insumos!I:I,
                                                        0)
                                                ),
                                                0
                                            ),
                                            "Não encontrado"),
                                        IFERROR(
                                            INDEX(I:I,
                                                MATCH(
                                                    A91&amp;B91,AG:AG,
                                                    0)
                                            ),
                                            "Não encontrado")
                                    )</f>
        <v>4.13</v>
      </c>
      <c r="I91" s="21">
        <f>H91*G91/1</f>
        <v>1.2699749999999999</v>
      </c>
      <c r="J91" s="21">
        <f>T91 + N91 + L91 + X91 + R91 + P91 + V91</f>
        <v>18.044604000000003</v>
      </c>
      <c r="K91" s="21">
        <f>U91 + O91 + M91 + Y91 + S91 + Q91 + W91</f>
        <v>5.5487157300000005</v>
      </c>
      <c r="L91" s="21">
        <f>IF(
                        C91="INSUMO",
                                        IFERROR(
                                            IF(
                                                INDEX(
                                                    Insumos!C:C,
                                                    MATCH(
                                                        A91&amp;B91,
                                                        Insumos!I:I,
                                                        0)
                                                )="Mao_obra",
                                                INDEX(
                                                    Insumos!F:F,
                                                    MATCH(
                                                        A91&amp;B91,
                                                        Insumos!I:I,
                                                        0)
                                                ),
                                                0
                                            ),
                                            "Não encontrado"),
                                        IFERROR(
                                            INDEX(M:M,
                                                MATCH(
                                                    A91&amp;B91,AG:AG,
                                                    0)
                                            ),
                                            "Não encontrado")
                                    )</f>
        <v>18.044604000000003</v>
      </c>
      <c r="M91" s="21">
        <f>L91*G91/1</f>
        <v>5.5487157300000005</v>
      </c>
      <c r="N91" s="21">
        <f>IF(
                        C91="INSUMO",
                                        IFERROR(
                                            IF(
                                                INDEX(
                                                    Insumos!C:C,
                                                    MATCH(
                                                        A91&amp;B91,
                                                        Insumos!I:I,
                                                        0)
                                                )="Equipamento",
                                                INDEX(
                                                    Insumos!F:F,
                                                    MATCH(
                                                        A91&amp;B91,
                                                        Insumos!I:I,
                                                        0)
                                                ),
                                                0
                                            ),
                                            "Não encontrado"),
                                        IFERROR(
                                            INDEX(O:O,
                                                MATCH(
                                                    A91&amp;B91,AG:AG,
                                                    0)
                                            ),
                                            "Não encontrado")
                                    )</f>
        <v>0</v>
      </c>
      <c r="O91" s="21">
        <f>N91*G91/1</f>
        <v>0</v>
      </c>
      <c r="P91" s="21">
        <f>IF(
                        C91="INSUMO",
                                        IFERROR(
                                            IF(
                                                INDEX(
                                                    Insumos!C:C,
                                                    MATCH(
                                                        A91&amp;B91,
                                                        Insumos!I:I,
                                                        0)
                                                )="Transporte",
                                                INDEX(
                                                    Insumos!F:F,
                                                    MATCH(
                                                        A91&amp;B91,
                                                        Insumos!I:I,
                                                        0)
                                                ),
                                                0
                                            ),
                                            "Não encontrado"),
                                        IFERROR(
                                            INDEX(Q:Q,
                                                MATCH(
                                                    A91&amp;B91,AG:AG,
                                                    0)
                                            ),
                                            "Não encontrado")
                                    )</f>
        <v>0</v>
      </c>
      <c r="Q91" s="21">
        <f>P91*G91/1</f>
        <v>0</v>
      </c>
      <c r="R91" s="21">
        <f>IF(
                        C91="INSUMO",
                                        IFERROR(
                                            IF(
                                                INDEX(
                                                    Insumos!C:C,
                                                    MATCH(
                                                        A91&amp;B91,
                                                        Insumos!I:I,
                                                        0)
                                                )="Terceirizados",
                                                INDEX(
                                                    Insumos!F:F,
                                                    MATCH(
                                                        A91&amp;B91,
                                                        Insumos!I:I,
                                                        0)
                                                ),
                                                0
                                            ),
                                            "Não encontrado"),
                                        IFERROR(
                                            INDEX(S:S,
                                                MATCH(
                                                    A91&amp;B91,AG:AG,
                                                    0)
                                            ),
                                            "Não encontrado")
                                    )</f>
        <v>0</v>
      </c>
      <c r="S91" s="21">
        <f>R91*G91/1</f>
        <v>0</v>
      </c>
      <c r="T91" s="21">
        <f>IF(
                        C91="INSUMO",
                                        IFERROR(
                                            IF(
                                                INDEX(
                                                    Insumos!C:C,
                                                    MATCH(
                                                        A91&amp;B91,
                                                        Insumos!I:I,
                                                        0)
                                                )="Comissionamento",
                                                INDEX(
                                                    Insumos!F:F,
                                                    MATCH(
                                                        A91&amp;B91,
                                                        Insumos!I:I,
                                                        0)
                                                ),
                                                0
                                            ),
                                            "Não encontrado"),
                                        IFERROR(
                                            INDEX(U:U,
                                                MATCH(
                                                    A91&amp;B91,AG:AG,
                                                    0)
                                            ),
                                            "Não encontrado")
                                    )</f>
        <v>0</v>
      </c>
      <c r="U91" s="21">
        <f>T91*G91/1</f>
        <v>0</v>
      </c>
      <c r="V91" s="21">
        <f>IF(
                        C91="INSUMO",
                                        IFERROR(
                                            IF(
                                                INDEX(
                                                    Insumos!C:C,
                                                    MATCH(
                                                        A91&amp;B91,
                                                        Insumos!I:I,
                                                        0)
                                                )="Verba",
                                                INDEX(
                                                    Insumos!F:F,
                                                    MATCH(
                                                        A91&amp;B91,
                                                        Insumos!I:I,
                                                        0)
                                                ),
                                                0
                                            ),
                                            "Não encontrado"),
                                        IFERROR(
                                            INDEX(W:W,
                                                MATCH(
                                                    A91&amp;B91,AG:AG,
                                                    0)
                                            ),
                                            "Não encontrado")
                                    )</f>
        <v>0</v>
      </c>
      <c r="W91" s="21">
        <f>V91*G91/1</f>
        <v>0</v>
      </c>
      <c r="X91" s="21">
        <f>IF(
                        C91="INSUMO",
                                        IFERROR(
                                            IF(
                                                INDEX(
                                                    Insumos!C:C,
                                                    MATCH(
                                                        A91&amp;B91,
                                                        Insumos!I:I,
                                                        0)
                                                )="Outro",
                                                INDEX(
                                                    Insumos!F:F,
                                                    MATCH(
                                                        A91&amp;B91,
                                                        Insumos!I:I,
                                                        0)
                                                ),
                                                0
                                            ),
                                            "Não encontrado"),
                                        IFERROR(
                                            INDEX(Y:Y,
                                                MATCH(
                                                    A91&amp;B91,AG:AG,
                                                    0)
                                            ),
                                            "Não encontrado")
                                    )</f>
        <v>0</v>
      </c>
      <c r="Y91" s="21">
        <f>X91*G91/1</f>
        <v>0</v>
      </c>
      <c r="Z91" s="21">
        <f>IF(
                            C91="INSUMO",
                            IFERROR(
                                INDEX(
                                    Insumos!F:F,
                                    MATCH(
                                        A91&amp;B91,
                                        Insumos!I:I,
                                        0)
                                ),
                                "Não encontrado"),
                            IFERROR(
                                INDEX(AA:AA,
                                    MATCH(
                                        A91&amp;B91,AG:AG,
                                        0)
                                ),
                                "Não encontrado")
                        )</f>
        <v>22.174604000000002</v>
      </c>
      <c r="AA91" s="21">
        <f>G91*Z91</f>
        <v>6.8186907300000001</v>
      </c>
      <c r="AB91" s="45"/>
      <c r="AC91" s="45"/>
      <c r="AD91" s="61" t="s">
        <v>89</v>
      </c>
      <c r="AE91" s="72"/>
      <c r="AF91" s="72"/>
    </row>
    <row r="92" spans="1:33" ht="25.5" x14ac:dyDescent="0.2">
      <c r="A92" s="54" t="s">
        <v>596</v>
      </c>
      <c r="B92" s="55" t="s">
        <v>98</v>
      </c>
      <c r="C92" s="69" t="s">
        <v>46</v>
      </c>
      <c r="D92" s="57" t="s">
        <v>488</v>
      </c>
      <c r="E92" s="57" t="s">
        <v>597</v>
      </c>
      <c r="F92" s="16" t="s">
        <v>511</v>
      </c>
      <c r="G92" s="16">
        <v>0.1087</v>
      </c>
      <c r="H92" s="20">
        <f>IF(
                        C92="INSUMO",
                                        IFERROR(
                                            IF(
                                                INDEX(
                                                    Insumos!C:C,
                                                    MATCH(
                                                        A92&amp;B92,
                                                        Insumos!I:I,
                                                        0)
                                                )="Material",
                                                INDEX(
                                                    Insumos!F:F,
                                                    MATCH(
                                                        A92&amp;B92,
                                                        Insumos!I:I,
                                                        0)
                                                ),
                                                0
                                            ),
                                            "Não encontrado"),
                                        IFERROR(
                                            INDEX(I:I,
                                                MATCH(
                                                    A92&amp;B92,AG:AG,
                                                    0)
                                            ),
                                            "Não encontrado")
                                    )</f>
        <v>4.22</v>
      </c>
      <c r="I92" s="20">
        <f>H92*G92/1</f>
        <v>0.45871400000000001</v>
      </c>
      <c r="J92" s="20">
        <f>T92 + N92 + L92 + X92 + R92 + P92 + V92</f>
        <v>26.163144000000003</v>
      </c>
      <c r="K92" s="20">
        <f>U92 + O92 + M92 + Y92 + S92 + Q92 + W92</f>
        <v>2.8439337528000004</v>
      </c>
      <c r="L92" s="20">
        <f>IF(
                        C92="INSUMO",
                                        IFERROR(
                                            IF(
                                                INDEX(
                                                    Insumos!C:C,
                                                    MATCH(
                                                        A92&amp;B92,
                                                        Insumos!I:I,
                                                        0)
                                                )="Mao_obra",
                                                INDEX(
                                                    Insumos!F:F,
                                                    MATCH(
                                                        A92&amp;B92,
                                                        Insumos!I:I,
                                                        0)
                                                ),
                                                0
                                            ),
                                            "Não encontrado"),
                                        IFERROR(
                                            INDEX(M:M,
                                                MATCH(
                                                    A92&amp;B92,AG:AG,
                                                    0)
                                            ),
                                            "Não encontrado")
                                    )</f>
        <v>26.163144000000003</v>
      </c>
      <c r="M92" s="20">
        <f>L92*G92/1</f>
        <v>2.8439337528000004</v>
      </c>
      <c r="N92" s="20">
        <f>IF(
                        C92="INSUMO",
                                        IFERROR(
                                            IF(
                                                INDEX(
                                                    Insumos!C:C,
                                                    MATCH(
                                                        A92&amp;B92,
                                                        Insumos!I:I,
                                                        0)
                                                )="Equipamento",
                                                INDEX(
                                                    Insumos!F:F,
                                                    MATCH(
                                                        A92&amp;B92,
                                                        Insumos!I:I,
                                                        0)
                                                ),
                                                0
                                            ),
                                            "Não encontrado"),
                                        IFERROR(
                                            INDEX(O:O,
                                                MATCH(
                                                    A92&amp;B92,AG:AG,
                                                    0)
                                            ),
                                            "Não encontrado")
                                    )</f>
        <v>0</v>
      </c>
      <c r="O92" s="20">
        <f>N92*G92/1</f>
        <v>0</v>
      </c>
      <c r="P92" s="20">
        <f>IF(
                        C92="INSUMO",
                                        IFERROR(
                                            IF(
                                                INDEX(
                                                    Insumos!C:C,
                                                    MATCH(
                                                        A92&amp;B92,
                                                        Insumos!I:I,
                                                        0)
                                                )="Transporte",
                                                INDEX(
                                                    Insumos!F:F,
                                                    MATCH(
                                                        A92&amp;B92,
                                                        Insumos!I:I,
                                                        0)
                                                ),
                                                0
                                            ),
                                            "Não encontrado"),
                                        IFERROR(
                                            INDEX(Q:Q,
                                                MATCH(
                                                    A92&amp;B92,AG:AG,
                                                    0)
                                            ),
                                            "Não encontrado")
                                    )</f>
        <v>0</v>
      </c>
      <c r="Q92" s="20">
        <f>P92*G92/1</f>
        <v>0</v>
      </c>
      <c r="R92" s="20">
        <f>IF(
                        C92="INSUMO",
                                        IFERROR(
                                            IF(
                                                INDEX(
                                                    Insumos!C:C,
                                                    MATCH(
                                                        A92&amp;B92,
                                                        Insumos!I:I,
                                                        0)
                                                )="Terceirizados",
                                                INDEX(
                                                    Insumos!F:F,
                                                    MATCH(
                                                        A92&amp;B92,
                                                        Insumos!I:I,
                                                        0)
                                                ),
                                                0
                                            ),
                                            "Não encontrado"),
                                        IFERROR(
                                            INDEX(S:S,
                                                MATCH(
                                                    A92&amp;B92,AG:AG,
                                                    0)
                                            ),
                                            "Não encontrado")
                                    )</f>
        <v>0</v>
      </c>
      <c r="S92" s="20">
        <f>R92*G92/1</f>
        <v>0</v>
      </c>
      <c r="T92" s="20">
        <f>IF(
                        C92="INSUMO",
                                        IFERROR(
                                            IF(
                                                INDEX(
                                                    Insumos!C:C,
                                                    MATCH(
                                                        A92&amp;B92,
                                                        Insumos!I:I,
                                                        0)
                                                )="Comissionamento",
                                                INDEX(
                                                    Insumos!F:F,
                                                    MATCH(
                                                        A92&amp;B92,
                                                        Insumos!I:I,
                                                        0)
                                                ),
                                                0
                                            ),
                                            "Não encontrado"),
                                        IFERROR(
                                            INDEX(U:U,
                                                MATCH(
                                                    A92&amp;B92,AG:AG,
                                                    0)
                                            ),
                                            "Não encontrado")
                                    )</f>
        <v>0</v>
      </c>
      <c r="U92" s="20">
        <f>T92*G92/1</f>
        <v>0</v>
      </c>
      <c r="V92" s="20">
        <f>IF(
                        C92="INSUMO",
                                        IFERROR(
                                            IF(
                                                INDEX(
                                                    Insumos!C:C,
                                                    MATCH(
                                                        A92&amp;B92,
                                                        Insumos!I:I,
                                                        0)
                                                )="Verba",
                                                INDEX(
                                                    Insumos!F:F,
                                                    MATCH(
                                                        A92&amp;B92,
                                                        Insumos!I:I,
                                                        0)
                                                ),
                                                0
                                            ),
                                            "Não encontrado"),
                                        IFERROR(
                                            INDEX(W:W,
                                                MATCH(
                                                    A92&amp;B92,AG:AG,
                                                    0)
                                            ),
                                            "Não encontrado")
                                    )</f>
        <v>0</v>
      </c>
      <c r="W92" s="20">
        <f>V92*G92/1</f>
        <v>0</v>
      </c>
      <c r="X92" s="20">
        <f>IF(
                        C92="INSUMO",
                                        IFERROR(
                                            IF(
                                                INDEX(
                                                    Insumos!C:C,
                                                    MATCH(
                                                        A92&amp;B92,
                                                        Insumos!I:I,
                                                        0)
                                                )="Outro",
                                                INDEX(
                                                    Insumos!F:F,
                                                    MATCH(
                                                        A92&amp;B92,
                                                        Insumos!I:I,
                                                        0)
                                                ),
                                                0
                                            ),
                                            "Não encontrado"),
                                        IFERROR(
                                            INDEX(Y:Y,
                                                MATCH(
                                                    A92&amp;B92,AG:AG,
                                                    0)
                                            ),
                                            "Não encontrado")
                                    )</f>
        <v>0</v>
      </c>
      <c r="Y92" s="20">
        <f>X92*G92/1</f>
        <v>0</v>
      </c>
      <c r="Z92" s="20">
        <f>IF(
                            C92="INSUMO",
                            IFERROR(
                                INDEX(
                                    Insumos!F:F,
                                    MATCH(
                                        A92&amp;B92,
                                        Insumos!I:I,
                                        0)
                                ),
                                "Não encontrado"),
                            IFERROR(
                                INDEX(AA:AA,
                                    MATCH(
                                        A92&amp;B92,AG:AG,
                                        0)
                                ),
                                "Não encontrado")
                        )</f>
        <v>30.383144000000001</v>
      </c>
      <c r="AA92" s="20">
        <f>G92*Z92</f>
        <v>3.3026477528000004</v>
      </c>
      <c r="AB92" s="44"/>
      <c r="AC92" s="44"/>
      <c r="AD92" s="57" t="s">
        <v>89</v>
      </c>
      <c r="AE92" s="70"/>
      <c r="AF92" s="70"/>
    </row>
    <row r="93" spans="1:33" x14ac:dyDescent="0.2">
      <c r="A93" s="63" t="s">
        <v>136</v>
      </c>
      <c r="B93" s="64" t="s">
        <v>45</v>
      </c>
      <c r="C93" s="65" t="s">
        <v>89</v>
      </c>
      <c r="D93" s="66" t="s">
        <v>488</v>
      </c>
      <c r="E93" s="66" t="s">
        <v>137</v>
      </c>
      <c r="F93" s="67" t="s">
        <v>70</v>
      </c>
      <c r="G93" s="22"/>
      <c r="H93" s="23"/>
      <c r="I93" s="23">
        <f>SUM(I94:I94)</f>
        <v>0</v>
      </c>
      <c r="J93" s="23"/>
      <c r="K93" s="23">
        <f>SUM(K94:K94)</f>
        <v>12.015600000000003</v>
      </c>
      <c r="L93" s="23"/>
      <c r="M93" s="23">
        <f>SUM(M94:M94)</f>
        <v>12.015600000000003</v>
      </c>
      <c r="N93" s="23"/>
      <c r="O93" s="23">
        <f>SUM(O94:O94)</f>
        <v>0</v>
      </c>
      <c r="P93" s="23"/>
      <c r="Q93" s="23">
        <f>SUM(Q94:Q94)</f>
        <v>0</v>
      </c>
      <c r="R93" s="23"/>
      <c r="S93" s="23">
        <f>SUM(S94:S94)</f>
        <v>0</v>
      </c>
      <c r="T93" s="23"/>
      <c r="U93" s="23">
        <f>SUM(U94:U94)</f>
        <v>0</v>
      </c>
      <c r="V93" s="23"/>
      <c r="W93" s="23">
        <f>SUM(W94:W94)</f>
        <v>0</v>
      </c>
      <c r="X93" s="23"/>
      <c r="Y93" s="23">
        <f>SUM(Y94:Y94)</f>
        <v>0</v>
      </c>
      <c r="Z93" s="23"/>
      <c r="AA93" s="23">
        <f>SUM(AA94:AA94)</f>
        <v>12.015600000000003</v>
      </c>
      <c r="AB93" s="43" t="s">
        <v>89</v>
      </c>
      <c r="AC93" s="43"/>
      <c r="AD93" s="66" t="s">
        <v>89</v>
      </c>
      <c r="AE93" s="68" t="s">
        <v>89</v>
      </c>
      <c r="AF93" s="68" t="s">
        <v>491</v>
      </c>
      <c r="AG93" t="str">
        <f>A93&amp;B93&amp;C93</f>
        <v>0367PRÓPRIA</v>
      </c>
    </row>
    <row r="94" spans="1:33" x14ac:dyDescent="0.2">
      <c r="A94" s="59" t="s">
        <v>601</v>
      </c>
      <c r="B94" s="60" t="s">
        <v>98</v>
      </c>
      <c r="C94" s="71" t="s">
        <v>58</v>
      </c>
      <c r="D94" s="61" t="s">
        <v>488</v>
      </c>
      <c r="E94" s="61" t="s">
        <v>602</v>
      </c>
      <c r="F94" s="17" t="s">
        <v>511</v>
      </c>
      <c r="G94" s="17">
        <v>0.68</v>
      </c>
      <c r="H94" s="21">
        <f>IF(
                        C94="INSUMO",
                                        IFERROR(
                                            IF(
                                                INDEX(
                                                    Insumos!C:C,
                                                    MATCH(
                                                        A94&amp;B94,
                                                        Insumos!I:I,
                                                        0)
                                                )="Material",
                                                INDEX(
                                                    Insumos!F:F,
                                                    MATCH(
                                                        A94&amp;B94,
                                                        Insumos!I:I,
                                                        0)
                                                ),
                                                0
                                            ),
                                            "Não encontrado"),
                                        IFERROR(
                                            INDEX(I:I,
                                                MATCH(
                                                    A94&amp;B94,AG:AG,
                                                    0)
                                            ),
                                            "Não encontrado")
                                    )</f>
        <v>0</v>
      </c>
      <c r="I94" s="21">
        <f>H94*G94/1</f>
        <v>0</v>
      </c>
      <c r="J94" s="21">
        <f>T94 + N94 + L94 + X94 + R94 + P94 + V94</f>
        <v>17.670000000000002</v>
      </c>
      <c r="K94" s="21">
        <f>U94 + O94 + M94 + Y94 + S94 + Q94 + W94</f>
        <v>12.015600000000003</v>
      </c>
      <c r="L94" s="21">
        <f>IF(
                        C94="INSUMO",
                                        IFERROR(
                                            IF(
                                                INDEX(
                                                    Insumos!C:C,
                                                    MATCH(
                                                        A94&amp;B94,
                                                        Insumos!I:I,
                                                        0)
                                                )="Mao_obra",
                                                INDEX(
                                                    Insumos!F:F,
                                                    MATCH(
                                                        A94&amp;B94,
                                                        Insumos!I:I,
                                                        0)
                                                ),
                                                0
                                            ),
                                            "Não encontrado"),
                                        IFERROR(
                                            INDEX(M:M,
                                                MATCH(
                                                    A94&amp;B94,AG:AG,
                                                    0)
                                            ),
                                            "Não encontrado")
                                    )</f>
        <v>17.670000000000002</v>
      </c>
      <c r="M94" s="21">
        <f>L94*G94/1</f>
        <v>12.015600000000003</v>
      </c>
      <c r="N94" s="21">
        <f>IF(
                        C94="INSUMO",
                                        IFERROR(
                                            IF(
                                                INDEX(
                                                    Insumos!C:C,
                                                    MATCH(
                                                        A94&amp;B94,
                                                        Insumos!I:I,
                                                        0)
                                                )="Equipamento",
                                                INDEX(
                                                    Insumos!F:F,
                                                    MATCH(
                                                        A94&amp;B94,
                                                        Insumos!I:I,
                                                        0)
                                                ),
                                                0
                                            ),
                                            "Não encontrado"),
                                        IFERROR(
                                            INDEX(O:O,
                                                MATCH(
                                                    A94&amp;B94,AG:AG,
                                                    0)
                                            ),
                                            "Não encontrado")
                                    )</f>
        <v>0</v>
      </c>
      <c r="O94" s="21">
        <f>N94*G94/1</f>
        <v>0</v>
      </c>
      <c r="P94" s="21">
        <f>IF(
                        C94="INSUMO",
                                        IFERROR(
                                            IF(
                                                INDEX(
                                                    Insumos!C:C,
                                                    MATCH(
                                                        A94&amp;B94,
                                                        Insumos!I:I,
                                                        0)
                                                )="Transporte",
                                                INDEX(
                                                    Insumos!F:F,
                                                    MATCH(
                                                        A94&amp;B94,
                                                        Insumos!I:I,
                                                        0)
                                                ),
                                                0
                                            ),
                                            "Não encontrado"),
                                        IFERROR(
                                            INDEX(Q:Q,
                                                MATCH(
                                                    A94&amp;B94,AG:AG,
                                                    0)
                                            ),
                                            "Não encontrado")
                                    )</f>
        <v>0</v>
      </c>
      <c r="Q94" s="21">
        <f>P94*G94/1</f>
        <v>0</v>
      </c>
      <c r="R94" s="21">
        <f>IF(
                        C94="INSUMO",
                                        IFERROR(
                                            IF(
                                                INDEX(
                                                    Insumos!C:C,
                                                    MATCH(
                                                        A94&amp;B94,
                                                        Insumos!I:I,
                                                        0)
                                                )="Terceirizados",
                                                INDEX(
                                                    Insumos!F:F,
                                                    MATCH(
                                                        A94&amp;B94,
                                                        Insumos!I:I,
                                                        0)
                                                ),
                                                0
                                            ),
                                            "Não encontrado"),
                                        IFERROR(
                                            INDEX(S:S,
                                                MATCH(
                                                    A94&amp;B94,AG:AG,
                                                    0)
                                            ),
                                            "Não encontrado")
                                    )</f>
        <v>0</v>
      </c>
      <c r="S94" s="21">
        <f>R94*G94/1</f>
        <v>0</v>
      </c>
      <c r="T94" s="21">
        <f>IF(
                        C94="INSUMO",
                                        IFERROR(
                                            IF(
                                                INDEX(
                                                    Insumos!C:C,
                                                    MATCH(
                                                        A94&amp;B94,
                                                        Insumos!I:I,
                                                        0)
                                                )="Comissionamento",
                                                INDEX(
                                                    Insumos!F:F,
                                                    MATCH(
                                                        A94&amp;B94,
                                                        Insumos!I:I,
                                                        0)
                                                ),
                                                0
                                            ),
                                            "Não encontrado"),
                                        IFERROR(
                                            INDEX(U:U,
                                                MATCH(
                                                    A94&amp;B94,AG:AG,
                                                    0)
                                            ),
                                            "Não encontrado")
                                    )</f>
        <v>0</v>
      </c>
      <c r="U94" s="21">
        <f>T94*G94/1</f>
        <v>0</v>
      </c>
      <c r="V94" s="21">
        <f>IF(
                        C94="INSUMO",
                                        IFERROR(
                                            IF(
                                                INDEX(
                                                    Insumos!C:C,
                                                    MATCH(
                                                        A94&amp;B94,
                                                        Insumos!I:I,
                                                        0)
                                                )="Verba",
                                                INDEX(
                                                    Insumos!F:F,
                                                    MATCH(
                                                        A94&amp;B94,
                                                        Insumos!I:I,
                                                        0)
                                                ),
                                                0
                                            ),
                                            "Não encontrado"),
                                        IFERROR(
                                            INDEX(W:W,
                                                MATCH(
                                                    A94&amp;B94,AG:AG,
                                                    0)
                                            ),
                                            "Não encontrado")
                                    )</f>
        <v>0</v>
      </c>
      <c r="W94" s="21">
        <f>V94*G94/1</f>
        <v>0</v>
      </c>
      <c r="X94" s="21">
        <f>IF(
                        C94="INSUMO",
                                        IFERROR(
                                            IF(
                                                INDEX(
                                                    Insumos!C:C,
                                                    MATCH(
                                                        A94&amp;B94,
                                                        Insumos!I:I,
                                                        0)
                                                )="Outro",
                                                INDEX(
                                                    Insumos!F:F,
                                                    MATCH(
                                                        A94&amp;B94,
                                                        Insumos!I:I,
                                                        0)
                                                ),
                                                0
                                            ),
                                            "Não encontrado"),
                                        IFERROR(
                                            INDEX(Y:Y,
                                                MATCH(
                                                    A94&amp;B94,AG:AG,
                                                    0)
                                            ),
                                            "Não encontrado")
                                    )</f>
        <v>0</v>
      </c>
      <c r="Y94" s="21">
        <f>X94*G94/1</f>
        <v>0</v>
      </c>
      <c r="Z94" s="21">
        <f>IF(
                            C94="INSUMO",
                            IFERROR(
                                INDEX(
                                    Insumos!F:F,
                                    MATCH(
                                        A94&amp;B94,
                                        Insumos!I:I,
                                        0)
                                ),
                                "Não encontrado"),
                            IFERROR(
                                INDEX(AA:AA,
                                    MATCH(
                                        A94&amp;B94,AG:AG,
                                        0)
                                ),
                                "Não encontrado")
                        )</f>
        <v>17.670000000000002</v>
      </c>
      <c r="AA94" s="21">
        <f>G94*Z94</f>
        <v>12.015600000000003</v>
      </c>
      <c r="AB94" s="45"/>
      <c r="AC94" s="45"/>
      <c r="AD94" s="61" t="s">
        <v>89</v>
      </c>
      <c r="AE94" s="72"/>
      <c r="AF94" s="72"/>
    </row>
    <row r="95" spans="1:33" ht="25.5" x14ac:dyDescent="0.2">
      <c r="A95" s="63" t="s">
        <v>139</v>
      </c>
      <c r="B95" s="64" t="s">
        <v>98</v>
      </c>
      <c r="C95" s="65" t="s">
        <v>89</v>
      </c>
      <c r="D95" s="66" t="s">
        <v>488</v>
      </c>
      <c r="E95" s="66" t="s">
        <v>140</v>
      </c>
      <c r="F95" s="67" t="s">
        <v>80</v>
      </c>
      <c r="G95" s="22"/>
      <c r="H95" s="23"/>
      <c r="I95" s="23">
        <f>SUM(I96:I97)</f>
        <v>37.169409000000002</v>
      </c>
      <c r="J95" s="23"/>
      <c r="K95" s="23">
        <f>SUM(K96:K97)</f>
        <v>172.02614285880003</v>
      </c>
      <c r="L95" s="23"/>
      <c r="M95" s="23">
        <f>SUM(M96:M97)</f>
        <v>172.02614285880003</v>
      </c>
      <c r="N95" s="23"/>
      <c r="O95" s="23">
        <f>SUM(O96:O97)</f>
        <v>0</v>
      </c>
      <c r="P95" s="23"/>
      <c r="Q95" s="23">
        <f>SUM(Q96:Q97)</f>
        <v>0</v>
      </c>
      <c r="R95" s="23"/>
      <c r="S95" s="23">
        <f>SUM(S96:S97)</f>
        <v>0</v>
      </c>
      <c r="T95" s="23"/>
      <c r="U95" s="23">
        <f>SUM(U96:U97)</f>
        <v>0</v>
      </c>
      <c r="V95" s="23"/>
      <c r="W95" s="23">
        <f>SUM(W96:W97)</f>
        <v>0</v>
      </c>
      <c r="X95" s="23"/>
      <c r="Y95" s="23">
        <f>SUM(Y96:Y97)</f>
        <v>0</v>
      </c>
      <c r="Z95" s="23"/>
      <c r="AA95" s="23">
        <f>SUM(AA96:AA97)</f>
        <v>209.1955518588</v>
      </c>
      <c r="AB95" s="43" t="s">
        <v>89</v>
      </c>
      <c r="AC95" s="43"/>
      <c r="AD95" s="66" t="s">
        <v>89</v>
      </c>
      <c r="AE95" s="68" t="s">
        <v>89</v>
      </c>
      <c r="AF95" s="68" t="s">
        <v>600</v>
      </c>
      <c r="AG95" t="str">
        <f>A95&amp;B95&amp;C95</f>
        <v>104789SINAPI</v>
      </c>
    </row>
    <row r="96" spans="1:33" ht="25.5" x14ac:dyDescent="0.2">
      <c r="A96" s="59" t="s">
        <v>514</v>
      </c>
      <c r="B96" s="60" t="s">
        <v>98</v>
      </c>
      <c r="C96" s="71" t="s">
        <v>46</v>
      </c>
      <c r="D96" s="61" t="s">
        <v>488</v>
      </c>
      <c r="E96" s="61" t="s">
        <v>515</v>
      </c>
      <c r="F96" s="17" t="s">
        <v>511</v>
      </c>
      <c r="G96" s="17">
        <v>7.7264999999999997</v>
      </c>
      <c r="H96" s="21">
        <f>IF(
                        C96="INSUMO",
                                        IFERROR(
                                            IF(
                                                INDEX(
                                                    Insumos!C:C,
                                                    MATCH(
                                                        A96&amp;B96,
                                                        Insumos!I:I,
                                                        0)
                                                )="Material",
                                                INDEX(
                                                    Insumos!F:F,
                                                    MATCH(
                                                        A96&amp;B96,
                                                        Insumos!I:I,
                                                        0)
                                                ),
                                                0
                                            ),
                                            "Não encontrado"),
                                        IFERROR(
                                            INDEX(I:I,
                                                MATCH(
                                                    A96&amp;B96,AG:AG,
                                                    0)
                                            ),
                                            "Não encontrado")
                                    )</f>
        <v>4.13</v>
      </c>
      <c r="I96" s="21">
        <f>H96*G96/1</f>
        <v>31.910444999999999</v>
      </c>
      <c r="J96" s="21">
        <f>T96 + N96 + L96 + X96 + R96 + P96 + V96</f>
        <v>18.044604000000003</v>
      </c>
      <c r="K96" s="21">
        <f>U96 + O96 + M96 + Y96 + S96 + Q96 + W96</f>
        <v>139.42163280600002</v>
      </c>
      <c r="L96" s="21">
        <f>IF(
                        C96="INSUMO",
                                        IFERROR(
                                            IF(
                                                INDEX(
                                                    Insumos!C:C,
                                                    MATCH(
                                                        A96&amp;B96,
                                                        Insumos!I:I,
                                                        0)
                                                )="Mao_obra",
                                                INDEX(
                                                    Insumos!F:F,
                                                    MATCH(
                                                        A96&amp;B96,
                                                        Insumos!I:I,
                                                        0)
                                                ),
                                                0
                                            ),
                                            "Não encontrado"),
                                        IFERROR(
                                            INDEX(M:M,
                                                MATCH(
                                                    A96&amp;B96,AG:AG,
                                                    0)
                                            ),
                                            "Não encontrado")
                                    )</f>
        <v>18.044604000000003</v>
      </c>
      <c r="M96" s="21">
        <f>L96*G96/1</f>
        <v>139.42163280600002</v>
      </c>
      <c r="N96" s="21">
        <f>IF(
                        C96="INSUMO",
                                        IFERROR(
                                            IF(
                                                INDEX(
                                                    Insumos!C:C,
                                                    MATCH(
                                                        A96&amp;B96,
                                                        Insumos!I:I,
                                                        0)
                                                )="Equipamento",
                                                INDEX(
                                                    Insumos!F:F,
                                                    MATCH(
                                                        A96&amp;B96,
                                                        Insumos!I:I,
                                                        0)
                                                ),
                                                0
                                            ),
                                            "Não encontrado"),
                                        IFERROR(
                                            INDEX(O:O,
                                                MATCH(
                                                    A96&amp;B96,AG:AG,
                                                    0)
                                            ),
                                            "Não encontrado")
                                    )</f>
        <v>0</v>
      </c>
      <c r="O96" s="21">
        <f>N96*G96/1</f>
        <v>0</v>
      </c>
      <c r="P96" s="21">
        <f>IF(
                        C96="INSUMO",
                                        IFERROR(
                                            IF(
                                                INDEX(
                                                    Insumos!C:C,
                                                    MATCH(
                                                        A96&amp;B96,
                                                        Insumos!I:I,
                                                        0)
                                                )="Transporte",
                                                INDEX(
                                                    Insumos!F:F,
                                                    MATCH(
                                                        A96&amp;B96,
                                                        Insumos!I:I,
                                                        0)
                                                ),
                                                0
                                            ),
                                            "Não encontrado"),
                                        IFERROR(
                                            INDEX(Q:Q,
                                                MATCH(
                                                    A96&amp;B96,AG:AG,
                                                    0)
                                            ),
                                            "Não encontrado")
                                    )</f>
        <v>0</v>
      </c>
      <c r="Q96" s="21">
        <f>P96*G96/1</f>
        <v>0</v>
      </c>
      <c r="R96" s="21">
        <f>IF(
                        C96="INSUMO",
                                        IFERROR(
                                            IF(
                                                INDEX(
                                                    Insumos!C:C,
                                                    MATCH(
                                                        A96&amp;B96,
                                                        Insumos!I:I,
                                                        0)
                                                )="Terceirizados",
                                                INDEX(
                                                    Insumos!F:F,
                                                    MATCH(
                                                        A96&amp;B96,
                                                        Insumos!I:I,
                                                        0)
                                                ),
                                                0
                                            ),
                                            "Não encontrado"),
                                        IFERROR(
                                            INDEX(S:S,
                                                MATCH(
                                                    A96&amp;B96,AG:AG,
                                                    0)
                                            ),
                                            "Não encontrado")
                                    )</f>
        <v>0</v>
      </c>
      <c r="S96" s="21">
        <f>R96*G96/1</f>
        <v>0</v>
      </c>
      <c r="T96" s="21">
        <f>IF(
                        C96="INSUMO",
                                        IFERROR(
                                            IF(
                                                INDEX(
                                                    Insumos!C:C,
                                                    MATCH(
                                                        A96&amp;B96,
                                                        Insumos!I:I,
                                                        0)
                                                )="Comissionamento",
                                                INDEX(
                                                    Insumos!F:F,
                                                    MATCH(
                                                        A96&amp;B96,
                                                        Insumos!I:I,
                                                        0)
                                                ),
                                                0
                                            ),
                                            "Não encontrado"),
                                        IFERROR(
                                            INDEX(U:U,
                                                MATCH(
                                                    A96&amp;B96,AG:AG,
                                                    0)
                                            ),
                                            "Não encontrado")
                                    )</f>
        <v>0</v>
      </c>
      <c r="U96" s="21">
        <f>T96*G96/1</f>
        <v>0</v>
      </c>
      <c r="V96" s="21">
        <f>IF(
                        C96="INSUMO",
                                        IFERROR(
                                            IF(
                                                INDEX(
                                                    Insumos!C:C,
                                                    MATCH(
                                                        A96&amp;B96,
                                                        Insumos!I:I,
                                                        0)
                                                )="Verba",
                                                INDEX(
                                                    Insumos!F:F,
                                                    MATCH(
                                                        A96&amp;B96,
                                                        Insumos!I:I,
                                                        0)
                                                ),
                                                0
                                            ),
                                            "Não encontrado"),
                                        IFERROR(
                                            INDEX(W:W,
                                                MATCH(
                                                    A96&amp;B96,AG:AG,
                                                    0)
                                            ),
                                            "Não encontrado")
                                    )</f>
        <v>0</v>
      </c>
      <c r="W96" s="21">
        <f>V96*G96/1</f>
        <v>0</v>
      </c>
      <c r="X96" s="21">
        <f>IF(
                        C96="INSUMO",
                                        IFERROR(
                                            IF(
                                                INDEX(
                                                    Insumos!C:C,
                                                    MATCH(
                                                        A96&amp;B96,
                                                        Insumos!I:I,
                                                        0)
                                                )="Outro",
                                                INDEX(
                                                    Insumos!F:F,
                                                    MATCH(
                                                        A96&amp;B96,
                                                        Insumos!I:I,
                                                        0)
                                                ),
                                                0
                                            ),
                                            "Não encontrado"),
                                        IFERROR(
                                            INDEX(Y:Y,
                                                MATCH(
                                                    A96&amp;B96,AG:AG,
                                                    0)
                                            ),
                                            "Não encontrado")
                                    )</f>
        <v>0</v>
      </c>
      <c r="Y96" s="21">
        <f>X96*G96/1</f>
        <v>0</v>
      </c>
      <c r="Z96" s="21">
        <f>IF(
                            C96="INSUMO",
                            IFERROR(
                                INDEX(
                                    Insumos!F:F,
                                    MATCH(
                                        A96&amp;B96,
                                        Insumos!I:I,
                                        0)
                                ),
                                "Não encontrado"),
                            IFERROR(
                                INDEX(AA:AA,
                                    MATCH(
                                        A96&amp;B96,AG:AG,
                                        0)
                                ),
                                "Não encontrado")
                        )</f>
        <v>22.174604000000002</v>
      </c>
      <c r="AA96" s="21">
        <f>G96*Z96</f>
        <v>171.332077806</v>
      </c>
      <c r="AB96" s="45"/>
      <c r="AC96" s="45"/>
      <c r="AD96" s="61" t="s">
        <v>89</v>
      </c>
      <c r="AE96" s="72"/>
      <c r="AF96" s="72"/>
    </row>
    <row r="97" spans="1:33" ht="25.5" x14ac:dyDescent="0.2">
      <c r="A97" s="54" t="s">
        <v>596</v>
      </c>
      <c r="B97" s="55" t="s">
        <v>98</v>
      </c>
      <c r="C97" s="69" t="s">
        <v>46</v>
      </c>
      <c r="D97" s="57" t="s">
        <v>488</v>
      </c>
      <c r="E97" s="57" t="s">
        <v>597</v>
      </c>
      <c r="F97" s="16" t="s">
        <v>511</v>
      </c>
      <c r="G97" s="16">
        <v>1.2462</v>
      </c>
      <c r="H97" s="20">
        <f>IF(
                        C97="INSUMO",
                                        IFERROR(
                                            IF(
                                                INDEX(
                                                    Insumos!C:C,
                                                    MATCH(
                                                        A97&amp;B97,
                                                        Insumos!I:I,
                                                        0)
                                                )="Material",
                                                INDEX(
                                                    Insumos!F:F,
                                                    MATCH(
                                                        A97&amp;B97,
                                                        Insumos!I:I,
                                                        0)
                                                ),
                                                0
                                            ),
                                            "Não encontrado"),
                                        IFERROR(
                                            INDEX(I:I,
                                                MATCH(
                                                    A97&amp;B97,AG:AG,
                                                    0)
                                            ),
                                            "Não encontrado")
                                    )</f>
        <v>4.22</v>
      </c>
      <c r="I97" s="20">
        <f>H97*G97/1</f>
        <v>5.2589639999999997</v>
      </c>
      <c r="J97" s="20">
        <f>T97 + N97 + L97 + X97 + R97 + P97 + V97</f>
        <v>26.163144000000003</v>
      </c>
      <c r="K97" s="20">
        <f>U97 + O97 + M97 + Y97 + S97 + Q97 + W97</f>
        <v>32.604510052800002</v>
      </c>
      <c r="L97" s="20">
        <f>IF(
                        C97="INSUMO",
                                        IFERROR(
                                            IF(
                                                INDEX(
                                                    Insumos!C:C,
                                                    MATCH(
                                                        A97&amp;B97,
                                                        Insumos!I:I,
                                                        0)
                                                )="Mao_obra",
                                                INDEX(
                                                    Insumos!F:F,
                                                    MATCH(
                                                        A97&amp;B97,
                                                        Insumos!I:I,
                                                        0)
                                                ),
                                                0
                                            ),
                                            "Não encontrado"),
                                        IFERROR(
                                            INDEX(M:M,
                                                MATCH(
                                                    A97&amp;B97,AG:AG,
                                                    0)
                                            ),
                                            "Não encontrado")
                                    )</f>
        <v>26.163144000000003</v>
      </c>
      <c r="M97" s="20">
        <f>L97*G97/1</f>
        <v>32.604510052800002</v>
      </c>
      <c r="N97" s="20">
        <f>IF(
                        C97="INSUMO",
                                        IFERROR(
                                            IF(
                                                INDEX(
                                                    Insumos!C:C,
                                                    MATCH(
                                                        A97&amp;B97,
                                                        Insumos!I:I,
                                                        0)
                                                )="Equipamento",
                                                INDEX(
                                                    Insumos!F:F,
                                                    MATCH(
                                                        A97&amp;B97,
                                                        Insumos!I:I,
                                                        0)
                                                ),
                                                0
                                            ),
                                            "Não encontrado"),
                                        IFERROR(
                                            INDEX(O:O,
                                                MATCH(
                                                    A97&amp;B97,AG:AG,
                                                    0)
                                            ),
                                            "Não encontrado")
                                    )</f>
        <v>0</v>
      </c>
      <c r="O97" s="20">
        <f>N97*G97/1</f>
        <v>0</v>
      </c>
      <c r="P97" s="20">
        <f>IF(
                        C97="INSUMO",
                                        IFERROR(
                                            IF(
                                                INDEX(
                                                    Insumos!C:C,
                                                    MATCH(
                                                        A97&amp;B97,
                                                        Insumos!I:I,
                                                        0)
                                                )="Transporte",
                                                INDEX(
                                                    Insumos!F:F,
                                                    MATCH(
                                                        A97&amp;B97,
                                                        Insumos!I:I,
                                                        0)
                                                ),
                                                0
                                            ),
                                            "Não encontrado"),
                                        IFERROR(
                                            INDEX(Q:Q,
                                                MATCH(
                                                    A97&amp;B97,AG:AG,
                                                    0)
                                            ),
                                            "Não encontrado")
                                    )</f>
        <v>0</v>
      </c>
      <c r="Q97" s="20">
        <f>P97*G97/1</f>
        <v>0</v>
      </c>
      <c r="R97" s="20">
        <f>IF(
                        C97="INSUMO",
                                        IFERROR(
                                            IF(
                                                INDEX(
                                                    Insumos!C:C,
                                                    MATCH(
                                                        A97&amp;B97,
                                                        Insumos!I:I,
                                                        0)
                                                )="Terceirizados",
                                                INDEX(
                                                    Insumos!F:F,
                                                    MATCH(
                                                        A97&amp;B97,
                                                        Insumos!I:I,
                                                        0)
                                                ),
                                                0
                                            ),
                                            "Não encontrado"),
                                        IFERROR(
                                            INDEX(S:S,
                                                MATCH(
                                                    A97&amp;B97,AG:AG,
                                                    0)
                                            ),
                                            "Não encontrado")
                                    )</f>
        <v>0</v>
      </c>
      <c r="S97" s="20">
        <f>R97*G97/1</f>
        <v>0</v>
      </c>
      <c r="T97" s="20">
        <f>IF(
                        C97="INSUMO",
                                        IFERROR(
                                            IF(
                                                INDEX(
                                                    Insumos!C:C,
                                                    MATCH(
                                                        A97&amp;B97,
                                                        Insumos!I:I,
                                                        0)
                                                )="Comissionamento",
                                                INDEX(
                                                    Insumos!F:F,
                                                    MATCH(
                                                        A97&amp;B97,
                                                        Insumos!I:I,
                                                        0)
                                                ),
                                                0
                                            ),
                                            "Não encontrado"),
                                        IFERROR(
                                            INDEX(U:U,
                                                MATCH(
                                                    A97&amp;B97,AG:AG,
                                                    0)
                                            ),
                                            "Não encontrado")
                                    )</f>
        <v>0</v>
      </c>
      <c r="U97" s="20">
        <f>T97*G97/1</f>
        <v>0</v>
      </c>
      <c r="V97" s="20">
        <f>IF(
                        C97="INSUMO",
                                        IFERROR(
                                            IF(
                                                INDEX(
                                                    Insumos!C:C,
                                                    MATCH(
                                                        A97&amp;B97,
                                                        Insumos!I:I,
                                                        0)
                                                )="Verba",
                                                INDEX(
                                                    Insumos!F:F,
                                                    MATCH(
                                                        A97&amp;B97,
                                                        Insumos!I:I,
                                                        0)
                                                ),
                                                0
                                            ),
                                            "Não encontrado"),
                                        IFERROR(
                                            INDEX(W:W,
                                                MATCH(
                                                    A97&amp;B97,AG:AG,
                                                    0)
                                            ),
                                            "Não encontrado")
                                    )</f>
        <v>0</v>
      </c>
      <c r="W97" s="20">
        <f>V97*G97/1</f>
        <v>0</v>
      </c>
      <c r="X97" s="20">
        <f>IF(
                        C97="INSUMO",
                                        IFERROR(
                                            IF(
                                                INDEX(
                                                    Insumos!C:C,
                                                    MATCH(
                                                        A97&amp;B97,
                                                        Insumos!I:I,
                                                        0)
                                                )="Outro",
                                                INDEX(
                                                    Insumos!F:F,
                                                    MATCH(
                                                        A97&amp;B97,
                                                        Insumos!I:I,
                                                        0)
                                                ),
                                                0
                                            ),
                                            "Não encontrado"),
                                        IFERROR(
                                            INDEX(Y:Y,
                                                MATCH(
                                                    A97&amp;B97,AG:AG,
                                                    0)
                                            ),
                                            "Não encontrado")
                                    )</f>
        <v>0</v>
      </c>
      <c r="Y97" s="20">
        <f>X97*G97/1</f>
        <v>0</v>
      </c>
      <c r="Z97" s="20">
        <f>IF(
                            C97="INSUMO",
                            IFERROR(
                                INDEX(
                                    Insumos!F:F,
                                    MATCH(
                                        A97&amp;B97,
                                        Insumos!I:I,
                                        0)
                                ),
                                "Não encontrado"),
                            IFERROR(
                                INDEX(AA:AA,
                                    MATCH(
                                        A97&amp;B97,AG:AG,
                                        0)
                                ),
                                "Não encontrado")
                        )</f>
        <v>30.383144000000001</v>
      </c>
      <c r="AA97" s="20">
        <f>G97*Z97</f>
        <v>37.863474052800001</v>
      </c>
      <c r="AB97" s="44"/>
      <c r="AC97" s="44"/>
      <c r="AD97" s="57" t="s">
        <v>89</v>
      </c>
      <c r="AE97" s="70"/>
      <c r="AF97" s="70"/>
    </row>
    <row r="98" spans="1:33" ht="38.25" x14ac:dyDescent="0.2">
      <c r="A98" s="63" t="s">
        <v>142</v>
      </c>
      <c r="B98" s="64" t="s">
        <v>45</v>
      </c>
      <c r="C98" s="65" t="s">
        <v>89</v>
      </c>
      <c r="D98" s="66" t="s">
        <v>488</v>
      </c>
      <c r="E98" s="66" t="s">
        <v>143</v>
      </c>
      <c r="F98" s="67" t="s">
        <v>70</v>
      </c>
      <c r="G98" s="22"/>
      <c r="H98" s="23"/>
      <c r="I98" s="23">
        <f>SUM(I99:I103)</f>
        <v>188.66111339999998</v>
      </c>
      <c r="J98" s="23"/>
      <c r="K98" s="23">
        <f>SUM(K99:K103)</f>
        <v>38.590178472719998</v>
      </c>
      <c r="L98" s="23"/>
      <c r="M98" s="23">
        <f>SUM(M99:M103)</f>
        <v>38.590178472719998</v>
      </c>
      <c r="N98" s="23"/>
      <c r="O98" s="23">
        <f>SUM(O99:O103)</f>
        <v>0</v>
      </c>
      <c r="P98" s="23"/>
      <c r="Q98" s="23">
        <f>SUM(Q99:Q103)</f>
        <v>0</v>
      </c>
      <c r="R98" s="23"/>
      <c r="S98" s="23">
        <f>SUM(S99:S103)</f>
        <v>0</v>
      </c>
      <c r="T98" s="23"/>
      <c r="U98" s="23">
        <f>SUM(U99:U103)</f>
        <v>0</v>
      </c>
      <c r="V98" s="23"/>
      <c r="W98" s="23">
        <f>SUM(W99:W103)</f>
        <v>0</v>
      </c>
      <c r="X98" s="23"/>
      <c r="Y98" s="23">
        <f>SUM(Y99:Y103)</f>
        <v>0</v>
      </c>
      <c r="Z98" s="23"/>
      <c r="AA98" s="23">
        <f>SUM(AA99:AA103)</f>
        <v>227.25129187271997</v>
      </c>
      <c r="AB98" s="43" t="s">
        <v>98</v>
      </c>
      <c r="AC98" s="43"/>
      <c r="AD98" s="66" t="s">
        <v>603</v>
      </c>
      <c r="AE98" s="68" t="s">
        <v>604</v>
      </c>
      <c r="AF98" s="68" t="s">
        <v>605</v>
      </c>
      <c r="AG98" t="str">
        <f>A98&amp;B98&amp;C98</f>
        <v>0369PRÓPRIA</v>
      </c>
    </row>
    <row r="99" spans="1:33" ht="25.5" x14ac:dyDescent="0.2">
      <c r="A99" s="59" t="s">
        <v>514</v>
      </c>
      <c r="B99" s="60" t="s">
        <v>98</v>
      </c>
      <c r="C99" s="71" t="s">
        <v>46</v>
      </c>
      <c r="D99" s="61" t="s">
        <v>488</v>
      </c>
      <c r="E99" s="61" t="s">
        <v>515</v>
      </c>
      <c r="F99" s="17" t="s">
        <v>511</v>
      </c>
      <c r="G99" s="17">
        <v>0.18099999999999999</v>
      </c>
      <c r="H99" s="21">
        <f>IF(
                        C99="INSUMO",
                                        IFERROR(
                                            IF(
                                                INDEX(
                                                    Insumos!C:C,
                                                    MATCH(
                                                        A99&amp;B99,
                                                        Insumos!I:I,
                                                        0)
                                                )="Material",
                                                INDEX(
                                                    Insumos!F:F,
                                                    MATCH(
                                                        A99&amp;B99,
                                                        Insumos!I:I,
                                                        0)
                                                ),
                                                0
                                            ),
                                            "Não encontrado"),
                                        IFERROR(
                                            INDEX(I:I,
                                                MATCH(
                                                    A99&amp;B99,AG:AG,
                                                    0)
                                            ),
                                            "Não encontrado")
                                    )</f>
        <v>4.13</v>
      </c>
      <c r="I99" s="21">
        <f>H99*G99/1</f>
        <v>0.74752999999999992</v>
      </c>
      <c r="J99" s="21">
        <f t="shared" ref="J99:K103" si="27">T99 + N99 + L99 + X99 + R99 + P99 + V99</f>
        <v>18.044604000000003</v>
      </c>
      <c r="K99" s="21">
        <f t="shared" si="27"/>
        <v>3.2660733240000006</v>
      </c>
      <c r="L99" s="21">
        <f>IF(
                        C99="INSUMO",
                                        IFERROR(
                                            IF(
                                                INDEX(
                                                    Insumos!C:C,
                                                    MATCH(
                                                        A99&amp;B99,
                                                        Insumos!I:I,
                                                        0)
                                                )="Mao_obra",
                                                INDEX(
                                                    Insumos!F:F,
                                                    MATCH(
                                                        A99&amp;B99,
                                                        Insumos!I:I,
                                                        0)
                                                ),
                                                0
                                            ),
                                            "Não encontrado"),
                                        IFERROR(
                                            INDEX(M:M,
                                                MATCH(
                                                    A99&amp;B99,AG:AG,
                                                    0)
                                            ),
                                            "Não encontrado")
                                    )</f>
        <v>18.044604000000003</v>
      </c>
      <c r="M99" s="21">
        <f>L99*G99/1</f>
        <v>3.2660733240000006</v>
      </c>
      <c r="N99" s="21">
        <f>IF(
                        C99="INSUMO",
                                        IFERROR(
                                            IF(
                                                INDEX(
                                                    Insumos!C:C,
                                                    MATCH(
                                                        A99&amp;B99,
                                                        Insumos!I:I,
                                                        0)
                                                )="Equipamento",
                                                INDEX(
                                                    Insumos!F:F,
                                                    MATCH(
                                                        A99&amp;B99,
                                                        Insumos!I:I,
                                                        0)
                                                ),
                                                0
                                            ),
                                            "Não encontrado"),
                                        IFERROR(
                                            INDEX(O:O,
                                                MATCH(
                                                    A99&amp;B99,AG:AG,
                                                    0)
                                            ),
                                            "Não encontrado")
                                    )</f>
        <v>0</v>
      </c>
      <c r="O99" s="21">
        <f>N99*G99/1</f>
        <v>0</v>
      </c>
      <c r="P99" s="21">
        <f>IF(
                        C99="INSUMO",
                                        IFERROR(
                                            IF(
                                                INDEX(
                                                    Insumos!C:C,
                                                    MATCH(
                                                        A99&amp;B99,
                                                        Insumos!I:I,
                                                        0)
                                                )="Transporte",
                                                INDEX(
                                                    Insumos!F:F,
                                                    MATCH(
                                                        A99&amp;B99,
                                                        Insumos!I:I,
                                                        0)
                                                ),
                                                0
                                            ),
                                            "Não encontrado"),
                                        IFERROR(
                                            INDEX(Q:Q,
                                                MATCH(
                                                    A99&amp;B99,AG:AG,
                                                    0)
                                            ),
                                            "Não encontrado")
                                    )</f>
        <v>0</v>
      </c>
      <c r="Q99" s="21">
        <f>P99*G99/1</f>
        <v>0</v>
      </c>
      <c r="R99" s="21">
        <f>IF(
                        C99="INSUMO",
                                        IFERROR(
                                            IF(
                                                INDEX(
                                                    Insumos!C:C,
                                                    MATCH(
                                                        A99&amp;B99,
                                                        Insumos!I:I,
                                                        0)
                                                )="Terceirizados",
                                                INDEX(
                                                    Insumos!F:F,
                                                    MATCH(
                                                        A99&amp;B99,
                                                        Insumos!I:I,
                                                        0)
                                                ),
                                                0
                                            ),
                                            "Não encontrado"),
                                        IFERROR(
                                            INDEX(S:S,
                                                MATCH(
                                                    A99&amp;B99,AG:AG,
                                                    0)
                                            ),
                                            "Não encontrado")
                                    )</f>
        <v>0</v>
      </c>
      <c r="S99" s="21">
        <f>R99*G99/1</f>
        <v>0</v>
      </c>
      <c r="T99" s="21">
        <f>IF(
                        C99="INSUMO",
                                        IFERROR(
                                            IF(
                                                INDEX(
                                                    Insumos!C:C,
                                                    MATCH(
                                                        A99&amp;B99,
                                                        Insumos!I:I,
                                                        0)
                                                )="Comissionamento",
                                                INDEX(
                                                    Insumos!F:F,
                                                    MATCH(
                                                        A99&amp;B99,
                                                        Insumos!I:I,
                                                        0)
                                                ),
                                                0
                                            ),
                                            "Não encontrado"),
                                        IFERROR(
                                            INDEX(U:U,
                                                MATCH(
                                                    A99&amp;B99,AG:AG,
                                                    0)
                                            ),
                                            "Não encontrado")
                                    )</f>
        <v>0</v>
      </c>
      <c r="U99" s="21">
        <f>T99*G99/1</f>
        <v>0</v>
      </c>
      <c r="V99" s="21">
        <f>IF(
                        C99="INSUMO",
                                        IFERROR(
                                            IF(
                                                INDEX(
                                                    Insumos!C:C,
                                                    MATCH(
                                                        A99&amp;B99,
                                                        Insumos!I:I,
                                                        0)
                                                )="Verba",
                                                INDEX(
                                                    Insumos!F:F,
                                                    MATCH(
                                                        A99&amp;B99,
                                                        Insumos!I:I,
                                                        0)
                                                ),
                                                0
                                            ),
                                            "Não encontrado"),
                                        IFERROR(
                                            INDEX(W:W,
                                                MATCH(
                                                    A99&amp;B99,AG:AG,
                                                    0)
                                            ),
                                            "Não encontrado")
                                    )</f>
        <v>0</v>
      </c>
      <c r="W99" s="21">
        <f>V99*G99/1</f>
        <v>0</v>
      </c>
      <c r="X99" s="21">
        <f>IF(
                        C99="INSUMO",
                                        IFERROR(
                                            IF(
                                                INDEX(
                                                    Insumos!C:C,
                                                    MATCH(
                                                        A99&amp;B99,
                                                        Insumos!I:I,
                                                        0)
                                                )="Outro",
                                                INDEX(
                                                    Insumos!F:F,
                                                    MATCH(
                                                        A99&amp;B99,
                                                        Insumos!I:I,
                                                        0)
                                                ),
                                                0
                                            ),
                                            "Não encontrado"),
                                        IFERROR(
                                            INDEX(Y:Y,
                                                MATCH(
                                                    A99&amp;B99,AG:AG,
                                                    0)
                                            ),
                                            "Não encontrado")
                                    )</f>
        <v>0</v>
      </c>
      <c r="Y99" s="21">
        <f>X99*G99/1</f>
        <v>0</v>
      </c>
      <c r="Z99" s="21">
        <f>IF(
                            C99="INSUMO",
                            IFERROR(
                                INDEX(
                                    Insumos!F:F,
                                    MATCH(
                                        A99&amp;B99,
                                        Insumos!I:I,
                                        0)
                                ),
                                "Não encontrado"),
                            IFERROR(
                                INDEX(AA:AA,
                                    MATCH(
                                        A99&amp;B99,AG:AG,
                                        0)
                                ),
                                "Não encontrado")
                        )</f>
        <v>22.174604000000002</v>
      </c>
      <c r="AA99" s="21">
        <f>G99*Z99</f>
        <v>4.013603324</v>
      </c>
      <c r="AB99" s="45"/>
      <c r="AC99" s="45"/>
      <c r="AD99" s="61" t="s">
        <v>89</v>
      </c>
      <c r="AE99" s="72"/>
      <c r="AF99" s="72"/>
    </row>
    <row r="100" spans="1:33" ht="25.5" x14ac:dyDescent="0.2">
      <c r="A100" s="54" t="s">
        <v>596</v>
      </c>
      <c r="B100" s="55" t="s">
        <v>98</v>
      </c>
      <c r="C100" s="69" t="s">
        <v>46</v>
      </c>
      <c r="D100" s="57" t="s">
        <v>488</v>
      </c>
      <c r="E100" s="57" t="s">
        <v>597</v>
      </c>
      <c r="F100" s="16" t="s">
        <v>511</v>
      </c>
      <c r="G100" s="16">
        <v>0.36099999999999999</v>
      </c>
      <c r="H100" s="20">
        <f>IF(
                        C100="INSUMO",
                                        IFERROR(
                                            IF(
                                                INDEX(
                                                    Insumos!C:C,
                                                    MATCH(
                                                        A100&amp;B100,
                                                        Insumos!I:I,
                                                        0)
                                                )="Material",
                                                INDEX(
                                                    Insumos!F:F,
                                                    MATCH(
                                                        A100&amp;B100,
                                                        Insumos!I:I,
                                                        0)
                                                ),
                                                0
                                            ),
                                            "Não encontrado"),
                                        IFERROR(
                                            INDEX(I:I,
                                                MATCH(
                                                    A100&amp;B100,AG:AG,
                                                    0)
                                            ),
                                            "Não encontrado")
                                    )</f>
        <v>4.22</v>
      </c>
      <c r="I100" s="20">
        <f>H100*G100/1</f>
        <v>1.5234199999999998</v>
      </c>
      <c r="J100" s="20">
        <f t="shared" si="27"/>
        <v>26.163144000000003</v>
      </c>
      <c r="K100" s="20">
        <f t="shared" si="27"/>
        <v>9.4448949840000012</v>
      </c>
      <c r="L100" s="20">
        <f>IF(
                        C100="INSUMO",
                                        IFERROR(
                                            IF(
                                                INDEX(
                                                    Insumos!C:C,
                                                    MATCH(
                                                        A100&amp;B100,
                                                        Insumos!I:I,
                                                        0)
                                                )="Mao_obra",
                                                INDEX(
                                                    Insumos!F:F,
                                                    MATCH(
                                                        A100&amp;B100,
                                                        Insumos!I:I,
                                                        0)
                                                ),
                                                0
                                            ),
                                            "Não encontrado"),
                                        IFERROR(
                                            INDEX(M:M,
                                                MATCH(
                                                    A100&amp;B100,AG:AG,
                                                    0)
                                            ),
                                            "Não encontrado")
                                    )</f>
        <v>26.163144000000003</v>
      </c>
      <c r="M100" s="20">
        <f>L100*G100/1</f>
        <v>9.4448949840000012</v>
      </c>
      <c r="N100" s="20">
        <f>IF(
                        C100="INSUMO",
                                        IFERROR(
                                            IF(
                                                INDEX(
                                                    Insumos!C:C,
                                                    MATCH(
                                                        A100&amp;B100,
                                                        Insumos!I:I,
                                                        0)
                                                )="Equipamento",
                                                INDEX(
                                                    Insumos!F:F,
                                                    MATCH(
                                                        A100&amp;B100,
                                                        Insumos!I:I,
                                                        0)
                                                ),
                                                0
                                            ),
                                            "Não encontrado"),
                                        IFERROR(
                                            INDEX(O:O,
                                                MATCH(
                                                    A100&amp;B100,AG:AG,
                                                    0)
                                            ),
                                            "Não encontrado")
                                    )</f>
        <v>0</v>
      </c>
      <c r="O100" s="20">
        <f>N100*G100/1</f>
        <v>0</v>
      </c>
      <c r="P100" s="20">
        <f>IF(
                        C100="INSUMO",
                                        IFERROR(
                                            IF(
                                                INDEX(
                                                    Insumos!C:C,
                                                    MATCH(
                                                        A100&amp;B100,
                                                        Insumos!I:I,
                                                        0)
                                                )="Transporte",
                                                INDEX(
                                                    Insumos!F:F,
                                                    MATCH(
                                                        A100&amp;B100,
                                                        Insumos!I:I,
                                                        0)
                                                ),
                                                0
                                            ),
                                            "Não encontrado"),
                                        IFERROR(
                                            INDEX(Q:Q,
                                                MATCH(
                                                    A100&amp;B100,AG:AG,
                                                    0)
                                            ),
                                            "Não encontrado")
                                    )</f>
        <v>0</v>
      </c>
      <c r="Q100" s="20">
        <f>P100*G100/1</f>
        <v>0</v>
      </c>
      <c r="R100" s="20">
        <f>IF(
                        C100="INSUMO",
                                        IFERROR(
                                            IF(
                                                INDEX(
                                                    Insumos!C:C,
                                                    MATCH(
                                                        A100&amp;B100,
                                                        Insumos!I:I,
                                                        0)
                                                )="Terceirizados",
                                                INDEX(
                                                    Insumos!F:F,
                                                    MATCH(
                                                        A100&amp;B100,
                                                        Insumos!I:I,
                                                        0)
                                                ),
                                                0
                                            ),
                                            "Não encontrado"),
                                        IFERROR(
                                            INDEX(S:S,
                                                MATCH(
                                                    A100&amp;B100,AG:AG,
                                                    0)
                                            ),
                                            "Não encontrado")
                                    )</f>
        <v>0</v>
      </c>
      <c r="S100" s="20">
        <f>R100*G100/1</f>
        <v>0</v>
      </c>
      <c r="T100" s="20">
        <f>IF(
                        C100="INSUMO",
                                        IFERROR(
                                            IF(
                                                INDEX(
                                                    Insumos!C:C,
                                                    MATCH(
                                                        A100&amp;B100,
                                                        Insumos!I:I,
                                                        0)
                                                )="Comissionamento",
                                                INDEX(
                                                    Insumos!F:F,
                                                    MATCH(
                                                        A100&amp;B100,
                                                        Insumos!I:I,
                                                        0)
                                                ),
                                                0
                                            ),
                                            "Não encontrado"),
                                        IFERROR(
                                            INDEX(U:U,
                                                MATCH(
                                                    A100&amp;B100,AG:AG,
                                                    0)
                                            ),
                                            "Não encontrado")
                                    )</f>
        <v>0</v>
      </c>
      <c r="U100" s="20">
        <f>T100*G100/1</f>
        <v>0</v>
      </c>
      <c r="V100" s="20">
        <f>IF(
                        C100="INSUMO",
                                        IFERROR(
                                            IF(
                                                INDEX(
                                                    Insumos!C:C,
                                                    MATCH(
                                                        A100&amp;B100,
                                                        Insumos!I:I,
                                                        0)
                                                )="Verba",
                                                INDEX(
                                                    Insumos!F:F,
                                                    MATCH(
                                                        A100&amp;B100,
                                                        Insumos!I:I,
                                                        0)
                                                ),
                                                0
                                            ),
                                            "Não encontrado"),
                                        IFERROR(
                                            INDEX(W:W,
                                                MATCH(
                                                    A100&amp;B100,AG:AG,
                                                    0)
                                            ),
                                            "Não encontrado")
                                    )</f>
        <v>0</v>
      </c>
      <c r="W100" s="20">
        <f>V100*G100/1</f>
        <v>0</v>
      </c>
      <c r="X100" s="20">
        <f>IF(
                        C100="INSUMO",
                                        IFERROR(
                                            IF(
                                                INDEX(
                                                    Insumos!C:C,
                                                    MATCH(
                                                        A100&amp;B100,
                                                        Insumos!I:I,
                                                        0)
                                                )="Outro",
                                                INDEX(
                                                    Insumos!F:F,
                                                    MATCH(
                                                        A100&amp;B100,
                                                        Insumos!I:I,
                                                        0)
                                                ),
                                                0
                                            ),
                                            "Não encontrado"),
                                        IFERROR(
                                            INDEX(Y:Y,
                                                MATCH(
                                                    A100&amp;B100,AG:AG,
                                                    0)
                                            ),
                                            "Não encontrado")
                                    )</f>
        <v>0</v>
      </c>
      <c r="Y100" s="20">
        <f>X100*G100/1</f>
        <v>0</v>
      </c>
      <c r="Z100" s="20">
        <f>IF(
                            C100="INSUMO",
                            IFERROR(
                                INDEX(
                                    Insumos!F:F,
                                    MATCH(
                                        A100&amp;B100,
                                        Insumos!I:I,
                                        0)
                                ),
                                "Não encontrado"),
                            IFERROR(
                                INDEX(AA:AA,
                                    MATCH(
                                        A100&amp;B100,AG:AG,
                                        0)
                                ),
                                "Não encontrado")
                        )</f>
        <v>30.383144000000001</v>
      </c>
      <c r="AA100" s="20">
        <f>G100*Z100</f>
        <v>10.968314984000001</v>
      </c>
      <c r="AB100" s="44"/>
      <c r="AC100" s="44"/>
      <c r="AD100" s="57" t="s">
        <v>89</v>
      </c>
      <c r="AE100" s="70"/>
      <c r="AF100" s="70"/>
    </row>
    <row r="101" spans="1:33" ht="25.5" x14ac:dyDescent="0.2">
      <c r="A101" s="59" t="s">
        <v>606</v>
      </c>
      <c r="B101" s="60" t="s">
        <v>98</v>
      </c>
      <c r="C101" s="71" t="s">
        <v>46</v>
      </c>
      <c r="D101" s="61" t="s">
        <v>488</v>
      </c>
      <c r="E101" s="61" t="s">
        <v>607</v>
      </c>
      <c r="F101" s="17" t="s">
        <v>80</v>
      </c>
      <c r="G101" s="17">
        <v>0.106</v>
      </c>
      <c r="H101" s="21">
        <f>IF(
                        C101="INSUMO",
                                        IFERROR(
                                            IF(
                                                INDEX(
                                                    Insumos!C:C,
                                                    MATCH(
                                                        A101&amp;B101,
                                                        Insumos!I:I,
                                                        0)
                                                )="Material",
                                                INDEX(
                                                    Insumos!F:F,
                                                    MATCH(
                                                        A101&amp;B101,
                                                        Insumos!I:I,
                                                        0)
                                                ),
                                                0
                                            ),
                                            "Não encontrado"),
                                        IFERROR(
                                            INDEX(I:I,
                                                MATCH(
                                                    A101&amp;B101,AG:AG,
                                                    0)
                                            ),
                                            "Não encontrado")
                                    )</f>
        <v>1672.8788999999999</v>
      </c>
      <c r="I101" s="21">
        <f>H101*G101/1</f>
        <v>177.32516339999998</v>
      </c>
      <c r="J101" s="21">
        <f t="shared" si="27"/>
        <v>244.14349212000002</v>
      </c>
      <c r="K101" s="21">
        <f t="shared" si="27"/>
        <v>25.87921016472</v>
      </c>
      <c r="L101" s="21">
        <f>IF(
                        C101="INSUMO",
                                        IFERROR(
                                            IF(
                                                INDEX(
                                                    Insumos!C:C,
                                                    MATCH(
                                                        A101&amp;B101,
                                                        Insumos!I:I,
                                                        0)
                                                )="Mao_obra",
                                                INDEX(
                                                    Insumos!F:F,
                                                    MATCH(
                                                        A101&amp;B101,
                                                        Insumos!I:I,
                                                        0)
                                                ),
                                                0
                                            ),
                                            "Não encontrado"),
                                        IFERROR(
                                            INDEX(M:M,
                                                MATCH(
                                                    A101&amp;B101,AG:AG,
                                                    0)
                                            ),
                                            "Não encontrado")
                                    )</f>
        <v>244.14349212000002</v>
      </c>
      <c r="M101" s="21">
        <f>L101*G101/1</f>
        <v>25.87921016472</v>
      </c>
      <c r="N101" s="21">
        <f>IF(
                        C101="INSUMO",
                                        IFERROR(
                                            IF(
                                                INDEX(
                                                    Insumos!C:C,
                                                    MATCH(
                                                        A101&amp;B101,
                                                        Insumos!I:I,
                                                        0)
                                                )="Equipamento",
                                                INDEX(
                                                    Insumos!F:F,
                                                    MATCH(
                                                        A101&amp;B101,
                                                        Insumos!I:I,
                                                        0)
                                                ),
                                                0
                                            ),
                                            "Não encontrado"),
                                        IFERROR(
                                            INDEX(O:O,
                                                MATCH(
                                                    A101&amp;B101,AG:AG,
                                                    0)
                                            ),
                                            "Não encontrado")
                                    )</f>
        <v>0</v>
      </c>
      <c r="O101" s="21">
        <f>N101*G101/1</f>
        <v>0</v>
      </c>
      <c r="P101" s="21">
        <f>IF(
                        C101="INSUMO",
                                        IFERROR(
                                            IF(
                                                INDEX(
                                                    Insumos!C:C,
                                                    MATCH(
                                                        A101&amp;B101,
                                                        Insumos!I:I,
                                                        0)
                                                )="Transporte",
                                                INDEX(
                                                    Insumos!F:F,
                                                    MATCH(
                                                        A101&amp;B101,
                                                        Insumos!I:I,
                                                        0)
                                                ),
                                                0
                                            ),
                                            "Não encontrado"),
                                        IFERROR(
                                            INDEX(Q:Q,
                                                MATCH(
                                                    A101&amp;B101,AG:AG,
                                                    0)
                                            ),
                                            "Não encontrado")
                                    )</f>
        <v>0</v>
      </c>
      <c r="Q101" s="21">
        <f>P101*G101/1</f>
        <v>0</v>
      </c>
      <c r="R101" s="21">
        <f>IF(
                        C101="INSUMO",
                                        IFERROR(
                                            IF(
                                                INDEX(
                                                    Insumos!C:C,
                                                    MATCH(
                                                        A101&amp;B101,
                                                        Insumos!I:I,
                                                        0)
                                                )="Terceirizados",
                                                INDEX(
                                                    Insumos!F:F,
                                                    MATCH(
                                                        A101&amp;B101,
                                                        Insumos!I:I,
                                                        0)
                                                ),
                                                0
                                            ),
                                            "Não encontrado"),
                                        IFERROR(
                                            INDEX(S:S,
                                                MATCH(
                                                    A101&amp;B101,AG:AG,
                                                    0)
                                            ),
                                            "Não encontrado")
                                    )</f>
        <v>0</v>
      </c>
      <c r="S101" s="21">
        <f>R101*G101/1</f>
        <v>0</v>
      </c>
      <c r="T101" s="21">
        <f>IF(
                        C101="INSUMO",
                                        IFERROR(
                                            IF(
                                                INDEX(
                                                    Insumos!C:C,
                                                    MATCH(
                                                        A101&amp;B101,
                                                        Insumos!I:I,
                                                        0)
                                                )="Comissionamento",
                                                INDEX(
                                                    Insumos!F:F,
                                                    MATCH(
                                                        A101&amp;B101,
                                                        Insumos!I:I,
                                                        0)
                                                ),
                                                0
                                            ),
                                            "Não encontrado"),
                                        IFERROR(
                                            INDEX(U:U,
                                                MATCH(
                                                    A101&amp;B101,AG:AG,
                                                    0)
                                            ),
                                            "Não encontrado")
                                    )</f>
        <v>0</v>
      </c>
      <c r="U101" s="21">
        <f>T101*G101/1</f>
        <v>0</v>
      </c>
      <c r="V101" s="21">
        <f>IF(
                        C101="INSUMO",
                                        IFERROR(
                                            IF(
                                                INDEX(
                                                    Insumos!C:C,
                                                    MATCH(
                                                        A101&amp;B101,
                                                        Insumos!I:I,
                                                        0)
                                                )="Verba",
                                                INDEX(
                                                    Insumos!F:F,
                                                    MATCH(
                                                        A101&amp;B101,
                                                        Insumos!I:I,
                                                        0)
                                                ),
                                                0
                                            ),
                                            "Não encontrado"),
                                        IFERROR(
                                            INDEX(W:W,
                                                MATCH(
                                                    A101&amp;B101,AG:AG,
                                                    0)
                                            ),
                                            "Não encontrado")
                                    )</f>
        <v>0</v>
      </c>
      <c r="W101" s="21">
        <f>V101*G101/1</f>
        <v>0</v>
      </c>
      <c r="X101" s="21">
        <f>IF(
                        C101="INSUMO",
                                        IFERROR(
                                            IF(
                                                INDEX(
                                                    Insumos!C:C,
                                                    MATCH(
                                                        A101&amp;B101,
                                                        Insumos!I:I,
                                                        0)
                                                )="Outro",
                                                INDEX(
                                                    Insumos!F:F,
                                                    MATCH(
                                                        A101&amp;B101,
                                                        Insumos!I:I,
                                                        0)
                                                ),
                                                0
                                            ),
                                            "Não encontrado"),
                                        IFERROR(
                                            INDEX(Y:Y,
                                                MATCH(
                                                    A101&amp;B101,AG:AG,
                                                    0)
                                            ),
                                            "Não encontrado")
                                    )</f>
        <v>0</v>
      </c>
      <c r="Y101" s="21">
        <f>X101*G101/1</f>
        <v>0</v>
      </c>
      <c r="Z101" s="21">
        <f>IF(
                            C101="INSUMO",
                            IFERROR(
                                INDEX(
                                    Insumos!F:F,
                                    MATCH(
                                        A101&amp;B101,
                                        Insumos!I:I,
                                        0)
                                ),
                                "Não encontrado"),
                            IFERROR(
                                INDEX(AA:AA,
                                    MATCH(
                                        A101&amp;B101,AG:AG,
                                        0)
                                ),
                                "Não encontrado")
                        )</f>
        <v>1917.0223921199999</v>
      </c>
      <c r="AA101" s="21">
        <f>G101*Z101</f>
        <v>203.20437356471999</v>
      </c>
      <c r="AB101" s="45"/>
      <c r="AC101" s="45"/>
      <c r="AD101" s="61" t="s">
        <v>89</v>
      </c>
      <c r="AE101" s="72"/>
      <c r="AF101" s="72"/>
    </row>
    <row r="102" spans="1:33" ht="25.5" x14ac:dyDescent="0.2">
      <c r="A102" s="54" t="s">
        <v>608</v>
      </c>
      <c r="B102" s="55" t="s">
        <v>98</v>
      </c>
      <c r="C102" s="69" t="s">
        <v>58</v>
      </c>
      <c r="D102" s="57" t="s">
        <v>488</v>
      </c>
      <c r="E102" s="57" t="s">
        <v>609</v>
      </c>
      <c r="F102" s="16" t="s">
        <v>610</v>
      </c>
      <c r="G102" s="16">
        <v>0.42</v>
      </c>
      <c r="H102" s="20">
        <f>IF(
                        C102="INSUMO",
                                        IFERROR(
                                            IF(
                                                INDEX(
                                                    Insumos!C:C,
                                                    MATCH(
                                                        A102&amp;B102,
                                                        Insumos!I:I,
                                                        0)
                                                )="Material",
                                                INDEX(
                                                    Insumos!F:F,
                                                    MATCH(
                                                        A102&amp;B102,
                                                        Insumos!I:I,
                                                        0)
                                                ),
                                                0
                                            ),
                                            "Não encontrado"),
                                        IFERROR(
                                            INDEX(I:I,
                                                MATCH(
                                                    A102&amp;B102,AG:AG,
                                                    0)
                                            ),
                                            "Não encontrado")
                                    )</f>
        <v>19.75</v>
      </c>
      <c r="I102" s="20">
        <f>H102*G102/1</f>
        <v>8.2949999999999999</v>
      </c>
      <c r="J102" s="20">
        <f t="shared" si="27"/>
        <v>0</v>
      </c>
      <c r="K102" s="20">
        <f t="shared" si="27"/>
        <v>0</v>
      </c>
      <c r="L102" s="20">
        <f>IF(
                        C102="INSUMO",
                                        IFERROR(
                                            IF(
                                                INDEX(
                                                    Insumos!C:C,
                                                    MATCH(
                                                        A102&amp;B102,
                                                        Insumos!I:I,
                                                        0)
                                                )="Mao_obra",
                                                INDEX(
                                                    Insumos!F:F,
                                                    MATCH(
                                                        A102&amp;B102,
                                                        Insumos!I:I,
                                                        0)
                                                ),
                                                0
                                            ),
                                            "Não encontrado"),
                                        IFERROR(
                                            INDEX(M:M,
                                                MATCH(
                                                    A102&amp;B102,AG:AG,
                                                    0)
                                            ),
                                            "Não encontrado")
                                    )</f>
        <v>0</v>
      </c>
      <c r="M102" s="20">
        <f>L102*G102/1</f>
        <v>0</v>
      </c>
      <c r="N102" s="20">
        <f>IF(
                        C102="INSUMO",
                                        IFERROR(
                                            IF(
                                                INDEX(
                                                    Insumos!C:C,
                                                    MATCH(
                                                        A102&amp;B102,
                                                        Insumos!I:I,
                                                        0)
                                                )="Equipamento",
                                                INDEX(
                                                    Insumos!F:F,
                                                    MATCH(
                                                        A102&amp;B102,
                                                        Insumos!I:I,
                                                        0)
                                                ),
                                                0
                                            ),
                                            "Não encontrado"),
                                        IFERROR(
                                            INDEX(O:O,
                                                MATCH(
                                                    A102&amp;B102,AG:AG,
                                                    0)
                                            ),
                                            "Não encontrado")
                                    )</f>
        <v>0</v>
      </c>
      <c r="O102" s="20">
        <f>N102*G102/1</f>
        <v>0</v>
      </c>
      <c r="P102" s="20">
        <f>IF(
                        C102="INSUMO",
                                        IFERROR(
                                            IF(
                                                INDEX(
                                                    Insumos!C:C,
                                                    MATCH(
                                                        A102&amp;B102,
                                                        Insumos!I:I,
                                                        0)
                                                )="Transporte",
                                                INDEX(
                                                    Insumos!F:F,
                                                    MATCH(
                                                        A102&amp;B102,
                                                        Insumos!I:I,
                                                        0)
                                                ),
                                                0
                                            ),
                                            "Não encontrado"),
                                        IFERROR(
                                            INDEX(Q:Q,
                                                MATCH(
                                                    A102&amp;B102,AG:AG,
                                                    0)
                                            ),
                                            "Não encontrado")
                                    )</f>
        <v>0</v>
      </c>
      <c r="Q102" s="20">
        <f>P102*G102/1</f>
        <v>0</v>
      </c>
      <c r="R102" s="20">
        <f>IF(
                        C102="INSUMO",
                                        IFERROR(
                                            IF(
                                                INDEX(
                                                    Insumos!C:C,
                                                    MATCH(
                                                        A102&amp;B102,
                                                        Insumos!I:I,
                                                        0)
                                                )="Terceirizados",
                                                INDEX(
                                                    Insumos!F:F,
                                                    MATCH(
                                                        A102&amp;B102,
                                                        Insumos!I:I,
                                                        0)
                                                ),
                                                0
                                            ),
                                            "Não encontrado"),
                                        IFERROR(
                                            INDEX(S:S,
                                                MATCH(
                                                    A102&amp;B102,AG:AG,
                                                    0)
                                            ),
                                            "Não encontrado")
                                    )</f>
        <v>0</v>
      </c>
      <c r="S102" s="20">
        <f>R102*G102/1</f>
        <v>0</v>
      </c>
      <c r="T102" s="20">
        <f>IF(
                        C102="INSUMO",
                                        IFERROR(
                                            IF(
                                                INDEX(
                                                    Insumos!C:C,
                                                    MATCH(
                                                        A102&amp;B102,
                                                        Insumos!I:I,
                                                        0)
                                                )="Comissionamento",
                                                INDEX(
                                                    Insumos!F:F,
                                                    MATCH(
                                                        A102&amp;B102,
                                                        Insumos!I:I,
                                                        0)
                                                ),
                                                0
                                            ),
                                            "Não encontrado"),
                                        IFERROR(
                                            INDEX(U:U,
                                                MATCH(
                                                    A102&amp;B102,AG:AG,
                                                    0)
                                            ),
                                            "Não encontrado")
                                    )</f>
        <v>0</v>
      </c>
      <c r="U102" s="20">
        <f>T102*G102/1</f>
        <v>0</v>
      </c>
      <c r="V102" s="20">
        <f>IF(
                        C102="INSUMO",
                                        IFERROR(
                                            IF(
                                                INDEX(
                                                    Insumos!C:C,
                                                    MATCH(
                                                        A102&amp;B102,
                                                        Insumos!I:I,
                                                        0)
                                                )="Verba",
                                                INDEX(
                                                    Insumos!F:F,
                                                    MATCH(
                                                        A102&amp;B102,
                                                        Insumos!I:I,
                                                        0)
                                                ),
                                                0
                                            ),
                                            "Não encontrado"),
                                        IFERROR(
                                            INDEX(W:W,
                                                MATCH(
                                                    A102&amp;B102,AG:AG,
                                                    0)
                                            ),
                                            "Não encontrado")
                                    )</f>
        <v>0</v>
      </c>
      <c r="W102" s="20">
        <f>V102*G102/1</f>
        <v>0</v>
      </c>
      <c r="X102" s="20">
        <f>IF(
                        C102="INSUMO",
                                        IFERROR(
                                            IF(
                                                INDEX(
                                                    Insumos!C:C,
                                                    MATCH(
                                                        A102&amp;B102,
                                                        Insumos!I:I,
                                                        0)
                                                )="Outro",
                                                INDEX(
                                                    Insumos!F:F,
                                                    MATCH(
                                                        A102&amp;B102,
                                                        Insumos!I:I,
                                                        0)
                                                ),
                                                0
                                            ),
                                            "Não encontrado"),
                                        IFERROR(
                                            INDEX(Y:Y,
                                                MATCH(
                                                    A102&amp;B102,AG:AG,
                                                    0)
                                            ),
                                            "Não encontrado")
                                    )</f>
        <v>0</v>
      </c>
      <c r="Y102" s="20">
        <f>X102*G102/1</f>
        <v>0</v>
      </c>
      <c r="Z102" s="20">
        <f>IF(
                            C102="INSUMO",
                            IFERROR(
                                INDEX(
                                    Insumos!F:F,
                                    MATCH(
                                        A102&amp;B102,
                                        Insumos!I:I,
                                        0)
                                ),
                                "Não encontrado"),
                            IFERROR(
                                INDEX(AA:AA,
                                    MATCH(
                                        A102&amp;B102,AG:AG,
                                        0)
                                ),
                                "Não encontrado")
                        )</f>
        <v>19.75</v>
      </c>
      <c r="AA102" s="20">
        <f>G102*Z102</f>
        <v>8.2949999999999999</v>
      </c>
      <c r="AB102" s="44"/>
      <c r="AC102" s="44"/>
      <c r="AD102" s="57" t="s">
        <v>89</v>
      </c>
      <c r="AE102" s="70"/>
      <c r="AF102" s="70"/>
    </row>
    <row r="103" spans="1:33" x14ac:dyDescent="0.2">
      <c r="A103" s="59" t="s">
        <v>611</v>
      </c>
      <c r="B103" s="60" t="s">
        <v>98</v>
      </c>
      <c r="C103" s="71" t="s">
        <v>58</v>
      </c>
      <c r="D103" s="61" t="s">
        <v>488</v>
      </c>
      <c r="E103" s="61" t="s">
        <v>612</v>
      </c>
      <c r="F103" s="17" t="s">
        <v>537</v>
      </c>
      <c r="G103" s="17">
        <v>1</v>
      </c>
      <c r="H103" s="21">
        <f>IF(
                        C103="INSUMO",
                                        IFERROR(
                                            IF(
                                                INDEX(
                                                    Insumos!C:C,
                                                    MATCH(
                                                        A103&amp;B103,
                                                        Insumos!I:I,
                                                        0)
                                                )="Material",
                                                INDEX(
                                                    Insumos!F:F,
                                                    MATCH(
                                                        A103&amp;B103,
                                                        Insumos!I:I,
                                                        0)
                                                ),
                                                0
                                            ),
                                            "Não encontrado"),
                                        IFERROR(
                                            INDEX(I:I,
                                                MATCH(
                                                    A103&amp;B103,AG:AG,
                                                    0)
                                            ),
                                            "Não encontrado")
                                    )</f>
        <v>0.77</v>
      </c>
      <c r="I103" s="21">
        <f>H103*G103/1</f>
        <v>0.77</v>
      </c>
      <c r="J103" s="21">
        <f t="shared" si="27"/>
        <v>0</v>
      </c>
      <c r="K103" s="21">
        <f t="shared" si="27"/>
        <v>0</v>
      </c>
      <c r="L103" s="21">
        <f>IF(
                        C103="INSUMO",
                                        IFERROR(
                                            IF(
                                                INDEX(
                                                    Insumos!C:C,
                                                    MATCH(
                                                        A103&amp;B103,
                                                        Insumos!I:I,
                                                        0)
                                                )="Mao_obra",
                                                INDEX(
                                                    Insumos!F:F,
                                                    MATCH(
                                                        A103&amp;B103,
                                                        Insumos!I:I,
                                                        0)
                                                ),
                                                0
                                            ),
                                            "Não encontrado"),
                                        IFERROR(
                                            INDEX(M:M,
                                                MATCH(
                                                    A103&amp;B103,AG:AG,
                                                    0)
                                            ),
                                            "Não encontrado")
                                    )</f>
        <v>0</v>
      </c>
      <c r="M103" s="21">
        <f>L103*G103/1</f>
        <v>0</v>
      </c>
      <c r="N103" s="21">
        <f>IF(
                        C103="INSUMO",
                                        IFERROR(
                                            IF(
                                                INDEX(
                                                    Insumos!C:C,
                                                    MATCH(
                                                        A103&amp;B103,
                                                        Insumos!I:I,
                                                        0)
                                                )="Equipamento",
                                                INDEX(
                                                    Insumos!F:F,
                                                    MATCH(
                                                        A103&amp;B103,
                                                        Insumos!I:I,
                                                        0)
                                                ),
                                                0
                                            ),
                                            "Não encontrado"),
                                        IFERROR(
                                            INDEX(O:O,
                                                MATCH(
                                                    A103&amp;B103,AG:AG,
                                                    0)
                                            ),
                                            "Não encontrado")
                                    )</f>
        <v>0</v>
      </c>
      <c r="O103" s="21">
        <f>N103*G103/1</f>
        <v>0</v>
      </c>
      <c r="P103" s="21">
        <f>IF(
                        C103="INSUMO",
                                        IFERROR(
                                            IF(
                                                INDEX(
                                                    Insumos!C:C,
                                                    MATCH(
                                                        A103&amp;B103,
                                                        Insumos!I:I,
                                                        0)
                                                )="Transporte",
                                                INDEX(
                                                    Insumos!F:F,
                                                    MATCH(
                                                        A103&amp;B103,
                                                        Insumos!I:I,
                                                        0)
                                                ),
                                                0
                                            ),
                                            "Não encontrado"),
                                        IFERROR(
                                            INDEX(Q:Q,
                                                MATCH(
                                                    A103&amp;B103,AG:AG,
                                                    0)
                                            ),
                                            "Não encontrado")
                                    )</f>
        <v>0</v>
      </c>
      <c r="Q103" s="21">
        <f>P103*G103/1</f>
        <v>0</v>
      </c>
      <c r="R103" s="21">
        <f>IF(
                        C103="INSUMO",
                                        IFERROR(
                                            IF(
                                                INDEX(
                                                    Insumos!C:C,
                                                    MATCH(
                                                        A103&amp;B103,
                                                        Insumos!I:I,
                                                        0)
                                                )="Terceirizados",
                                                INDEX(
                                                    Insumos!F:F,
                                                    MATCH(
                                                        A103&amp;B103,
                                                        Insumos!I:I,
                                                        0)
                                                ),
                                                0
                                            ),
                                            "Não encontrado"),
                                        IFERROR(
                                            INDEX(S:S,
                                                MATCH(
                                                    A103&amp;B103,AG:AG,
                                                    0)
                                            ),
                                            "Não encontrado")
                                    )</f>
        <v>0</v>
      </c>
      <c r="S103" s="21">
        <f>R103*G103/1</f>
        <v>0</v>
      </c>
      <c r="T103" s="21">
        <f>IF(
                        C103="INSUMO",
                                        IFERROR(
                                            IF(
                                                INDEX(
                                                    Insumos!C:C,
                                                    MATCH(
                                                        A103&amp;B103,
                                                        Insumos!I:I,
                                                        0)
                                                )="Comissionamento",
                                                INDEX(
                                                    Insumos!F:F,
                                                    MATCH(
                                                        A103&amp;B103,
                                                        Insumos!I:I,
                                                        0)
                                                ),
                                                0
                                            ),
                                            "Não encontrado"),
                                        IFERROR(
                                            INDEX(U:U,
                                                MATCH(
                                                    A103&amp;B103,AG:AG,
                                                    0)
                                            ),
                                            "Não encontrado")
                                    )</f>
        <v>0</v>
      </c>
      <c r="U103" s="21">
        <f>T103*G103/1</f>
        <v>0</v>
      </c>
      <c r="V103" s="21">
        <f>IF(
                        C103="INSUMO",
                                        IFERROR(
                                            IF(
                                                INDEX(
                                                    Insumos!C:C,
                                                    MATCH(
                                                        A103&amp;B103,
                                                        Insumos!I:I,
                                                        0)
                                                )="Verba",
                                                INDEX(
                                                    Insumos!F:F,
                                                    MATCH(
                                                        A103&amp;B103,
                                                        Insumos!I:I,
                                                        0)
                                                ),
                                                0
                                            ),
                                            "Não encontrado"),
                                        IFERROR(
                                            INDEX(W:W,
                                                MATCH(
                                                    A103&amp;B103,AG:AG,
                                                    0)
                                            ),
                                            "Não encontrado")
                                    )</f>
        <v>0</v>
      </c>
      <c r="W103" s="21">
        <f>V103*G103/1</f>
        <v>0</v>
      </c>
      <c r="X103" s="21">
        <f>IF(
                        C103="INSUMO",
                                        IFERROR(
                                            IF(
                                                INDEX(
                                                    Insumos!C:C,
                                                    MATCH(
                                                        A103&amp;B103,
                                                        Insumos!I:I,
                                                        0)
                                                )="Outro",
                                                INDEX(
                                                    Insumos!F:F,
                                                    MATCH(
                                                        A103&amp;B103,
                                                        Insumos!I:I,
                                                        0)
                                                ),
                                                0
                                            ),
                                            "Não encontrado"),
                                        IFERROR(
                                            INDEX(Y:Y,
                                                MATCH(
                                                    A103&amp;B103,AG:AG,
                                                    0)
                                            ),
                                            "Não encontrado")
                                    )</f>
        <v>0</v>
      </c>
      <c r="Y103" s="21">
        <f>X103*G103/1</f>
        <v>0</v>
      </c>
      <c r="Z103" s="21">
        <f>IF(
                            C103="INSUMO",
                            IFERROR(
                                INDEX(
                                    Insumos!F:F,
                                    MATCH(
                                        A103&amp;B103,
                                        Insumos!I:I,
                                        0)
                                ),
                                "Não encontrado"),
                            IFERROR(
                                INDEX(AA:AA,
                                    MATCH(
                                        A103&amp;B103,AG:AG,
                                        0)
                                ),
                                "Não encontrado")
                        )</f>
        <v>0.77</v>
      </c>
      <c r="AA103" s="21">
        <f>G103*Z103</f>
        <v>0.77</v>
      </c>
      <c r="AB103" s="45"/>
      <c r="AC103" s="45"/>
      <c r="AD103" s="61" t="s">
        <v>89</v>
      </c>
      <c r="AE103" s="72"/>
      <c r="AF103" s="72"/>
    </row>
    <row r="104" spans="1:33" ht="25.5" x14ac:dyDescent="0.2">
      <c r="A104" s="63" t="s">
        <v>145</v>
      </c>
      <c r="B104" s="64" t="s">
        <v>98</v>
      </c>
      <c r="C104" s="65" t="s">
        <v>89</v>
      </c>
      <c r="D104" s="66" t="s">
        <v>488</v>
      </c>
      <c r="E104" s="66" t="s">
        <v>146</v>
      </c>
      <c r="F104" s="67" t="s">
        <v>70</v>
      </c>
      <c r="G104" s="22"/>
      <c r="H104" s="23"/>
      <c r="I104" s="23">
        <f>SUM(I105:I108)</f>
        <v>22.68515</v>
      </c>
      <c r="J104" s="23"/>
      <c r="K104" s="23">
        <f>SUM(K105:K108)</f>
        <v>1.8558063360000001</v>
      </c>
      <c r="L104" s="23"/>
      <c r="M104" s="23">
        <f>SUM(M105:M108)</f>
        <v>1.8558063360000001</v>
      </c>
      <c r="N104" s="23"/>
      <c r="O104" s="23">
        <f>SUM(O105:O108)</f>
        <v>0</v>
      </c>
      <c r="P104" s="23"/>
      <c r="Q104" s="23">
        <f>SUM(Q105:Q108)</f>
        <v>0</v>
      </c>
      <c r="R104" s="23"/>
      <c r="S104" s="23">
        <f>SUM(S105:S108)</f>
        <v>0</v>
      </c>
      <c r="T104" s="23"/>
      <c r="U104" s="23">
        <f>SUM(U105:U108)</f>
        <v>0</v>
      </c>
      <c r="V104" s="23"/>
      <c r="W104" s="23">
        <f>SUM(W105:W108)</f>
        <v>0</v>
      </c>
      <c r="X104" s="23"/>
      <c r="Y104" s="23">
        <f>SUM(Y105:Y108)</f>
        <v>0</v>
      </c>
      <c r="Z104" s="23"/>
      <c r="AA104" s="23">
        <f>SUM(AA105:AA108)</f>
        <v>24.540956336000001</v>
      </c>
      <c r="AB104" s="43" t="s">
        <v>89</v>
      </c>
      <c r="AC104" s="43"/>
      <c r="AD104" s="66" t="s">
        <v>89</v>
      </c>
      <c r="AE104" s="68" t="s">
        <v>89</v>
      </c>
      <c r="AF104" s="68" t="s">
        <v>605</v>
      </c>
      <c r="AG104" t="str">
        <f>A104&amp;B104&amp;C104</f>
        <v>88476SINAPI</v>
      </c>
    </row>
    <row r="105" spans="1:33" ht="25.5" x14ac:dyDescent="0.2">
      <c r="A105" s="59" t="s">
        <v>514</v>
      </c>
      <c r="B105" s="60" t="s">
        <v>98</v>
      </c>
      <c r="C105" s="71" t="s">
        <v>46</v>
      </c>
      <c r="D105" s="61" t="s">
        <v>488</v>
      </c>
      <c r="E105" s="61" t="s">
        <v>515</v>
      </c>
      <c r="F105" s="17" t="s">
        <v>511</v>
      </c>
      <c r="G105" s="17">
        <v>2.5999999999999999E-2</v>
      </c>
      <c r="H105" s="21">
        <f>IF(
                        C105="INSUMO",
                                        IFERROR(
                                            IF(
                                                INDEX(
                                                    Insumos!C:C,
                                                    MATCH(
                                                        A105&amp;B105,
                                                        Insumos!I:I,
                                                        0)
                                                )="Material",
                                                INDEX(
                                                    Insumos!F:F,
                                                    MATCH(
                                                        A105&amp;B105,
                                                        Insumos!I:I,
                                                        0)
                                                ),
                                                0
                                            ),
                                            "Não encontrado"),
                                        IFERROR(
                                            INDEX(I:I,
                                                MATCH(
                                                    A105&amp;B105,AG:AG,
                                                    0)
                                            ),
                                            "Não encontrado")
                                    )</f>
        <v>4.13</v>
      </c>
      <c r="I105" s="21">
        <f>H105*G105/1</f>
        <v>0.10737999999999999</v>
      </c>
      <c r="J105" s="21">
        <f t="shared" ref="J105:K108" si="28">T105 + N105 + L105 + X105 + R105 + P105 + V105</f>
        <v>18.044604000000003</v>
      </c>
      <c r="K105" s="21">
        <f t="shared" si="28"/>
        <v>0.46915970400000007</v>
      </c>
      <c r="L105" s="21">
        <f>IF(
                        C105="INSUMO",
                                        IFERROR(
                                            IF(
                                                INDEX(
                                                    Insumos!C:C,
                                                    MATCH(
                                                        A105&amp;B105,
                                                        Insumos!I:I,
                                                        0)
                                                )="Mao_obra",
                                                INDEX(
                                                    Insumos!F:F,
                                                    MATCH(
                                                        A105&amp;B105,
                                                        Insumos!I:I,
                                                        0)
                                                ),
                                                0
                                            ),
                                            "Não encontrado"),
                                        IFERROR(
                                            INDEX(M:M,
                                                MATCH(
                                                    A105&amp;B105,AG:AG,
                                                    0)
                                            ),
                                            "Não encontrado")
                                    )</f>
        <v>18.044604000000003</v>
      </c>
      <c r="M105" s="21">
        <f>L105*G105/1</f>
        <v>0.46915970400000007</v>
      </c>
      <c r="N105" s="21">
        <f>IF(
                        C105="INSUMO",
                                        IFERROR(
                                            IF(
                                                INDEX(
                                                    Insumos!C:C,
                                                    MATCH(
                                                        A105&amp;B105,
                                                        Insumos!I:I,
                                                        0)
                                                )="Equipamento",
                                                INDEX(
                                                    Insumos!F:F,
                                                    MATCH(
                                                        A105&amp;B105,
                                                        Insumos!I:I,
                                                        0)
                                                ),
                                                0
                                            ),
                                            "Não encontrado"),
                                        IFERROR(
                                            INDEX(O:O,
                                                MATCH(
                                                    A105&amp;B105,AG:AG,
                                                    0)
                                            ),
                                            "Não encontrado")
                                    )</f>
        <v>0</v>
      </c>
      <c r="O105" s="21">
        <f>N105*G105/1</f>
        <v>0</v>
      </c>
      <c r="P105" s="21">
        <f>IF(
                        C105="INSUMO",
                                        IFERROR(
                                            IF(
                                                INDEX(
                                                    Insumos!C:C,
                                                    MATCH(
                                                        A105&amp;B105,
                                                        Insumos!I:I,
                                                        0)
                                                )="Transporte",
                                                INDEX(
                                                    Insumos!F:F,
                                                    MATCH(
                                                        A105&amp;B105,
                                                        Insumos!I:I,
                                                        0)
                                                ),
                                                0
                                            ),
                                            "Não encontrado"),
                                        IFERROR(
                                            INDEX(Q:Q,
                                                MATCH(
                                                    A105&amp;B105,AG:AG,
                                                    0)
                                            ),
                                            "Não encontrado")
                                    )</f>
        <v>0</v>
      </c>
      <c r="Q105" s="21">
        <f>P105*G105/1</f>
        <v>0</v>
      </c>
      <c r="R105" s="21">
        <f>IF(
                        C105="INSUMO",
                                        IFERROR(
                                            IF(
                                                INDEX(
                                                    Insumos!C:C,
                                                    MATCH(
                                                        A105&amp;B105,
                                                        Insumos!I:I,
                                                        0)
                                                )="Terceirizados",
                                                INDEX(
                                                    Insumos!F:F,
                                                    MATCH(
                                                        A105&amp;B105,
                                                        Insumos!I:I,
                                                        0)
                                                ),
                                                0
                                            ),
                                            "Não encontrado"),
                                        IFERROR(
                                            INDEX(S:S,
                                                MATCH(
                                                    A105&amp;B105,AG:AG,
                                                    0)
                                            ),
                                            "Não encontrado")
                                    )</f>
        <v>0</v>
      </c>
      <c r="S105" s="21">
        <f>R105*G105/1</f>
        <v>0</v>
      </c>
      <c r="T105" s="21">
        <f>IF(
                        C105="INSUMO",
                                        IFERROR(
                                            IF(
                                                INDEX(
                                                    Insumos!C:C,
                                                    MATCH(
                                                        A105&amp;B105,
                                                        Insumos!I:I,
                                                        0)
                                                )="Comissionamento",
                                                INDEX(
                                                    Insumos!F:F,
                                                    MATCH(
                                                        A105&amp;B105,
                                                        Insumos!I:I,
                                                        0)
                                                ),
                                                0
                                            ),
                                            "Não encontrado"),
                                        IFERROR(
                                            INDEX(U:U,
                                                MATCH(
                                                    A105&amp;B105,AG:AG,
                                                    0)
                                            ),
                                            "Não encontrado")
                                    )</f>
        <v>0</v>
      </c>
      <c r="U105" s="21">
        <f>T105*G105/1</f>
        <v>0</v>
      </c>
      <c r="V105" s="21">
        <f>IF(
                        C105="INSUMO",
                                        IFERROR(
                                            IF(
                                                INDEX(
                                                    Insumos!C:C,
                                                    MATCH(
                                                        A105&amp;B105,
                                                        Insumos!I:I,
                                                        0)
                                                )="Verba",
                                                INDEX(
                                                    Insumos!F:F,
                                                    MATCH(
                                                        A105&amp;B105,
                                                        Insumos!I:I,
                                                        0)
                                                ),
                                                0
                                            ),
                                            "Não encontrado"),
                                        IFERROR(
                                            INDEX(W:W,
                                                MATCH(
                                                    A105&amp;B105,AG:AG,
                                                    0)
                                            ),
                                            "Não encontrado")
                                    )</f>
        <v>0</v>
      </c>
      <c r="W105" s="21">
        <f>V105*G105/1</f>
        <v>0</v>
      </c>
      <c r="X105" s="21">
        <f>IF(
                        C105="INSUMO",
                                        IFERROR(
                                            IF(
                                                INDEX(
                                                    Insumos!C:C,
                                                    MATCH(
                                                        A105&amp;B105,
                                                        Insumos!I:I,
                                                        0)
                                                )="Outro",
                                                INDEX(
                                                    Insumos!F:F,
                                                    MATCH(
                                                        A105&amp;B105,
                                                        Insumos!I:I,
                                                        0)
                                                ),
                                                0
                                            ),
                                            "Não encontrado"),
                                        IFERROR(
                                            INDEX(Y:Y,
                                                MATCH(
                                                    A105&amp;B105,AG:AG,
                                                    0)
                                            ),
                                            "Não encontrado")
                                    )</f>
        <v>0</v>
      </c>
      <c r="Y105" s="21">
        <f>X105*G105/1</f>
        <v>0</v>
      </c>
      <c r="Z105" s="21">
        <f>IF(
                            C105="INSUMO",
                            IFERROR(
                                INDEX(
                                    Insumos!F:F,
                                    MATCH(
                                        A105&amp;B105,
                                        Insumos!I:I,
                                        0)
                                ),
                                "Não encontrado"),
                            IFERROR(
                                INDEX(AA:AA,
                                    MATCH(
                                        A105&amp;B105,AG:AG,
                                        0)
                                ),
                                "Não encontrado")
                        )</f>
        <v>22.174604000000002</v>
      </c>
      <c r="AA105" s="21">
        <f>G105*Z105</f>
        <v>0.57653970399999999</v>
      </c>
      <c r="AB105" s="45"/>
      <c r="AC105" s="45"/>
      <c r="AD105" s="61" t="s">
        <v>89</v>
      </c>
      <c r="AE105" s="72"/>
      <c r="AF105" s="72"/>
    </row>
    <row r="106" spans="1:33" ht="25.5" x14ac:dyDescent="0.2">
      <c r="A106" s="54" t="s">
        <v>596</v>
      </c>
      <c r="B106" s="55" t="s">
        <v>98</v>
      </c>
      <c r="C106" s="69" t="s">
        <v>46</v>
      </c>
      <c r="D106" s="57" t="s">
        <v>488</v>
      </c>
      <c r="E106" s="57" t="s">
        <v>597</v>
      </c>
      <c r="F106" s="16" t="s">
        <v>511</v>
      </c>
      <c r="G106" s="16">
        <v>5.2999999999999999E-2</v>
      </c>
      <c r="H106" s="20">
        <f>IF(
                        C106="INSUMO",
                                        IFERROR(
                                            IF(
                                                INDEX(
                                                    Insumos!C:C,
                                                    MATCH(
                                                        A106&amp;B106,
                                                        Insumos!I:I,
                                                        0)
                                                )="Material",
                                                INDEX(
                                                    Insumos!F:F,
                                                    MATCH(
                                                        A106&amp;B106,
                                                        Insumos!I:I,
                                                        0)
                                                ),
                                                0
                                            ),
                                            "Não encontrado"),
                                        IFERROR(
                                            INDEX(I:I,
                                                MATCH(
                                                    A106&amp;B106,AG:AG,
                                                    0)
                                            ),
                                            "Não encontrado")
                                    )</f>
        <v>4.22</v>
      </c>
      <c r="I106" s="20">
        <f>H106*G106/1</f>
        <v>0.22365999999999997</v>
      </c>
      <c r="J106" s="20">
        <f t="shared" si="28"/>
        <v>26.163144000000003</v>
      </c>
      <c r="K106" s="20">
        <f t="shared" si="28"/>
        <v>1.3866466320000002</v>
      </c>
      <c r="L106" s="20">
        <f>IF(
                        C106="INSUMO",
                                        IFERROR(
                                            IF(
                                                INDEX(
                                                    Insumos!C:C,
                                                    MATCH(
                                                        A106&amp;B106,
                                                        Insumos!I:I,
                                                        0)
                                                )="Mao_obra",
                                                INDEX(
                                                    Insumos!F:F,
                                                    MATCH(
                                                        A106&amp;B106,
                                                        Insumos!I:I,
                                                        0)
                                                ),
                                                0
                                            ),
                                            "Não encontrado"),
                                        IFERROR(
                                            INDEX(M:M,
                                                MATCH(
                                                    A106&amp;B106,AG:AG,
                                                    0)
                                            ),
                                            "Não encontrado")
                                    )</f>
        <v>26.163144000000003</v>
      </c>
      <c r="M106" s="20">
        <f>L106*G106/1</f>
        <v>1.3866466320000002</v>
      </c>
      <c r="N106" s="20">
        <f>IF(
                        C106="INSUMO",
                                        IFERROR(
                                            IF(
                                                INDEX(
                                                    Insumos!C:C,
                                                    MATCH(
                                                        A106&amp;B106,
                                                        Insumos!I:I,
                                                        0)
                                                )="Equipamento",
                                                INDEX(
                                                    Insumos!F:F,
                                                    MATCH(
                                                        A106&amp;B106,
                                                        Insumos!I:I,
                                                        0)
                                                ),
                                                0
                                            ),
                                            "Não encontrado"),
                                        IFERROR(
                                            INDEX(O:O,
                                                MATCH(
                                                    A106&amp;B106,AG:AG,
                                                    0)
                                            ),
                                            "Não encontrado")
                                    )</f>
        <v>0</v>
      </c>
      <c r="O106" s="20">
        <f>N106*G106/1</f>
        <v>0</v>
      </c>
      <c r="P106" s="20">
        <f>IF(
                        C106="INSUMO",
                                        IFERROR(
                                            IF(
                                                INDEX(
                                                    Insumos!C:C,
                                                    MATCH(
                                                        A106&amp;B106,
                                                        Insumos!I:I,
                                                        0)
                                                )="Transporte",
                                                INDEX(
                                                    Insumos!F:F,
                                                    MATCH(
                                                        A106&amp;B106,
                                                        Insumos!I:I,
                                                        0)
                                                ),
                                                0
                                            ),
                                            "Não encontrado"),
                                        IFERROR(
                                            INDEX(Q:Q,
                                                MATCH(
                                                    A106&amp;B106,AG:AG,
                                                    0)
                                            ),
                                            "Não encontrado")
                                    )</f>
        <v>0</v>
      </c>
      <c r="Q106" s="20">
        <f>P106*G106/1</f>
        <v>0</v>
      </c>
      <c r="R106" s="20">
        <f>IF(
                        C106="INSUMO",
                                        IFERROR(
                                            IF(
                                                INDEX(
                                                    Insumos!C:C,
                                                    MATCH(
                                                        A106&amp;B106,
                                                        Insumos!I:I,
                                                        0)
                                                )="Terceirizados",
                                                INDEX(
                                                    Insumos!F:F,
                                                    MATCH(
                                                        A106&amp;B106,
                                                        Insumos!I:I,
                                                        0)
                                                ),
                                                0
                                            ),
                                            "Não encontrado"),
                                        IFERROR(
                                            INDEX(S:S,
                                                MATCH(
                                                    A106&amp;B106,AG:AG,
                                                    0)
                                            ),
                                            "Não encontrado")
                                    )</f>
        <v>0</v>
      </c>
      <c r="S106" s="20">
        <f>R106*G106/1</f>
        <v>0</v>
      </c>
      <c r="T106" s="20">
        <f>IF(
                        C106="INSUMO",
                                        IFERROR(
                                            IF(
                                                INDEX(
                                                    Insumos!C:C,
                                                    MATCH(
                                                        A106&amp;B106,
                                                        Insumos!I:I,
                                                        0)
                                                )="Comissionamento",
                                                INDEX(
                                                    Insumos!F:F,
                                                    MATCH(
                                                        A106&amp;B106,
                                                        Insumos!I:I,
                                                        0)
                                                ),
                                                0
                                            ),
                                            "Não encontrado"),
                                        IFERROR(
                                            INDEX(U:U,
                                                MATCH(
                                                    A106&amp;B106,AG:AG,
                                                    0)
                                            ),
                                            "Não encontrado")
                                    )</f>
        <v>0</v>
      </c>
      <c r="U106" s="20">
        <f>T106*G106/1</f>
        <v>0</v>
      </c>
      <c r="V106" s="20">
        <f>IF(
                        C106="INSUMO",
                                        IFERROR(
                                            IF(
                                                INDEX(
                                                    Insumos!C:C,
                                                    MATCH(
                                                        A106&amp;B106,
                                                        Insumos!I:I,
                                                        0)
                                                )="Verba",
                                                INDEX(
                                                    Insumos!F:F,
                                                    MATCH(
                                                        A106&amp;B106,
                                                        Insumos!I:I,
                                                        0)
                                                ),
                                                0
                                            ),
                                            "Não encontrado"),
                                        IFERROR(
                                            INDEX(W:W,
                                                MATCH(
                                                    A106&amp;B106,AG:AG,
                                                    0)
                                            ),
                                            "Não encontrado")
                                    )</f>
        <v>0</v>
      </c>
      <c r="W106" s="20">
        <f>V106*G106/1</f>
        <v>0</v>
      </c>
      <c r="X106" s="20">
        <f>IF(
                        C106="INSUMO",
                                        IFERROR(
                                            IF(
                                                INDEX(
                                                    Insumos!C:C,
                                                    MATCH(
                                                        A106&amp;B106,
                                                        Insumos!I:I,
                                                        0)
                                                )="Outro",
                                                INDEX(
                                                    Insumos!F:F,
                                                    MATCH(
                                                        A106&amp;B106,
                                                        Insumos!I:I,
                                                        0)
                                                ),
                                                0
                                            ),
                                            "Não encontrado"),
                                        IFERROR(
                                            INDEX(Y:Y,
                                                MATCH(
                                                    A106&amp;B106,AG:AG,
                                                    0)
                                            ),
                                            "Não encontrado")
                                    )</f>
        <v>0</v>
      </c>
      <c r="Y106" s="20">
        <f>X106*G106/1</f>
        <v>0</v>
      </c>
      <c r="Z106" s="20">
        <f>IF(
                            C106="INSUMO",
                            IFERROR(
                                INDEX(
                                    Insumos!F:F,
                                    MATCH(
                                        A106&amp;B106,
                                        Insumos!I:I,
                                        0)
                                ),
                                "Não encontrado"),
                            IFERROR(
                                INDEX(AA:AA,
                                    MATCH(
                                        A106&amp;B106,AG:AG,
                                        0)
                                ),
                                "Não encontrado")
                        )</f>
        <v>30.383144000000001</v>
      </c>
      <c r="AA106" s="20">
        <f>G106*Z106</f>
        <v>1.6103066320000001</v>
      </c>
      <c r="AB106" s="44"/>
      <c r="AC106" s="44"/>
      <c r="AD106" s="57" t="s">
        <v>89</v>
      </c>
      <c r="AE106" s="70"/>
      <c r="AF106" s="70"/>
    </row>
    <row r="107" spans="1:33" ht="38.25" x14ac:dyDescent="0.2">
      <c r="A107" s="59" t="s">
        <v>613</v>
      </c>
      <c r="B107" s="60" t="s">
        <v>98</v>
      </c>
      <c r="C107" s="71" t="s">
        <v>58</v>
      </c>
      <c r="D107" s="61" t="s">
        <v>488</v>
      </c>
      <c r="E107" s="61" t="s">
        <v>614</v>
      </c>
      <c r="F107" s="17" t="s">
        <v>80</v>
      </c>
      <c r="G107" s="17">
        <v>3.1E-2</v>
      </c>
      <c r="H107" s="21">
        <f>IF(
                        C107="INSUMO",
                                        IFERROR(
                                            IF(
                                                INDEX(
                                                    Insumos!C:C,
                                                    MATCH(
                                                        A107&amp;B107,
                                                        Insumos!I:I,
                                                        0)
                                                )="Material",
                                                INDEX(
                                                    Insumos!F:F,
                                                    MATCH(
                                                        A107&amp;B107,
                                                        Insumos!I:I,
                                                        0)
                                                ),
                                                0
                                            ),
                                            "Não encontrado"),
                                        IFERROR(
                                            INDEX(I:I,
                                                MATCH(
                                                    A107&amp;B107,AG:AG,
                                                    0)
                                            ),
                                            "Não encontrado")
                                    )</f>
        <v>587.30999999999995</v>
      </c>
      <c r="I107" s="21">
        <f>H107*G107/1</f>
        <v>18.206609999999998</v>
      </c>
      <c r="J107" s="21">
        <f t="shared" si="28"/>
        <v>0</v>
      </c>
      <c r="K107" s="21">
        <f t="shared" si="28"/>
        <v>0</v>
      </c>
      <c r="L107" s="21">
        <f>IF(
                        C107="INSUMO",
                                        IFERROR(
                                            IF(
                                                INDEX(
                                                    Insumos!C:C,
                                                    MATCH(
                                                        A107&amp;B107,
                                                        Insumos!I:I,
                                                        0)
                                                )="Mao_obra",
                                                INDEX(
                                                    Insumos!F:F,
                                                    MATCH(
                                                        A107&amp;B107,
                                                        Insumos!I:I,
                                                        0)
                                                ),
                                                0
                                            ),
                                            "Não encontrado"),
                                        IFERROR(
                                            INDEX(M:M,
                                                MATCH(
                                                    A107&amp;B107,AG:AG,
                                                    0)
                                            ),
                                            "Não encontrado")
                                    )</f>
        <v>0</v>
      </c>
      <c r="M107" s="21">
        <f>L107*G107/1</f>
        <v>0</v>
      </c>
      <c r="N107" s="21">
        <f>IF(
                        C107="INSUMO",
                                        IFERROR(
                                            IF(
                                                INDEX(
                                                    Insumos!C:C,
                                                    MATCH(
                                                        A107&amp;B107,
                                                        Insumos!I:I,
                                                        0)
                                                )="Equipamento",
                                                INDEX(
                                                    Insumos!F:F,
                                                    MATCH(
                                                        A107&amp;B107,
                                                        Insumos!I:I,
                                                        0)
                                                ),
                                                0
                                            ),
                                            "Não encontrado"),
                                        IFERROR(
                                            INDEX(O:O,
                                                MATCH(
                                                    A107&amp;B107,AG:AG,
                                                    0)
                                            ),
                                            "Não encontrado")
                                    )</f>
        <v>0</v>
      </c>
      <c r="O107" s="21">
        <f>N107*G107/1</f>
        <v>0</v>
      </c>
      <c r="P107" s="21">
        <f>IF(
                        C107="INSUMO",
                                        IFERROR(
                                            IF(
                                                INDEX(
                                                    Insumos!C:C,
                                                    MATCH(
                                                        A107&amp;B107,
                                                        Insumos!I:I,
                                                        0)
                                                )="Transporte",
                                                INDEX(
                                                    Insumos!F:F,
                                                    MATCH(
                                                        A107&amp;B107,
                                                        Insumos!I:I,
                                                        0)
                                                ),
                                                0
                                            ),
                                            "Não encontrado"),
                                        IFERROR(
                                            INDEX(Q:Q,
                                                MATCH(
                                                    A107&amp;B107,AG:AG,
                                                    0)
                                            ),
                                            "Não encontrado")
                                    )</f>
        <v>0</v>
      </c>
      <c r="Q107" s="21">
        <f>P107*G107/1</f>
        <v>0</v>
      </c>
      <c r="R107" s="21">
        <f>IF(
                        C107="INSUMO",
                                        IFERROR(
                                            IF(
                                                INDEX(
                                                    Insumos!C:C,
                                                    MATCH(
                                                        A107&amp;B107,
                                                        Insumos!I:I,
                                                        0)
                                                )="Terceirizados",
                                                INDEX(
                                                    Insumos!F:F,
                                                    MATCH(
                                                        A107&amp;B107,
                                                        Insumos!I:I,
                                                        0)
                                                ),
                                                0
                                            ),
                                            "Não encontrado"),
                                        IFERROR(
                                            INDEX(S:S,
                                                MATCH(
                                                    A107&amp;B107,AG:AG,
                                                    0)
                                            ),
                                            "Não encontrado")
                                    )</f>
        <v>0</v>
      </c>
      <c r="S107" s="21">
        <f>R107*G107/1</f>
        <v>0</v>
      </c>
      <c r="T107" s="21">
        <f>IF(
                        C107="INSUMO",
                                        IFERROR(
                                            IF(
                                                INDEX(
                                                    Insumos!C:C,
                                                    MATCH(
                                                        A107&amp;B107,
                                                        Insumos!I:I,
                                                        0)
                                                )="Comissionamento",
                                                INDEX(
                                                    Insumos!F:F,
                                                    MATCH(
                                                        A107&amp;B107,
                                                        Insumos!I:I,
                                                        0)
                                                ),
                                                0
                                            ),
                                            "Não encontrado"),
                                        IFERROR(
                                            INDEX(U:U,
                                                MATCH(
                                                    A107&amp;B107,AG:AG,
                                                    0)
                                            ),
                                            "Não encontrado")
                                    )</f>
        <v>0</v>
      </c>
      <c r="U107" s="21">
        <f>T107*G107/1</f>
        <v>0</v>
      </c>
      <c r="V107" s="21">
        <f>IF(
                        C107="INSUMO",
                                        IFERROR(
                                            IF(
                                                INDEX(
                                                    Insumos!C:C,
                                                    MATCH(
                                                        A107&amp;B107,
                                                        Insumos!I:I,
                                                        0)
                                                )="Verba",
                                                INDEX(
                                                    Insumos!F:F,
                                                    MATCH(
                                                        A107&amp;B107,
                                                        Insumos!I:I,
                                                        0)
                                                ),
                                                0
                                            ),
                                            "Não encontrado"),
                                        IFERROR(
                                            INDEX(W:W,
                                                MATCH(
                                                    A107&amp;B107,AG:AG,
                                                    0)
                                            ),
                                            "Não encontrado")
                                    )</f>
        <v>0</v>
      </c>
      <c r="W107" s="21">
        <f>V107*G107/1</f>
        <v>0</v>
      </c>
      <c r="X107" s="21">
        <f>IF(
                        C107="INSUMO",
                                        IFERROR(
                                            IF(
                                                INDEX(
                                                    Insumos!C:C,
                                                    MATCH(
                                                        A107&amp;B107,
                                                        Insumos!I:I,
                                                        0)
                                                )="Outro",
                                                INDEX(
                                                    Insumos!F:F,
                                                    MATCH(
                                                        A107&amp;B107,
                                                        Insumos!I:I,
                                                        0)
                                                ),
                                                0
                                            ),
                                            "Não encontrado"),
                                        IFERROR(
                                            INDEX(Y:Y,
                                                MATCH(
                                                    A107&amp;B107,AG:AG,
                                                    0)
                                            ),
                                            "Não encontrado")
                                    )</f>
        <v>0</v>
      </c>
      <c r="Y107" s="21">
        <f>X107*G107/1</f>
        <v>0</v>
      </c>
      <c r="Z107" s="21">
        <f>IF(
                            C107="INSUMO",
                            IFERROR(
                                INDEX(
                                    Insumos!F:F,
                                    MATCH(
                                        A107&amp;B107,
                                        Insumos!I:I,
                                        0)
                                ),
                                "Não encontrado"),
                            IFERROR(
                                INDEX(AA:AA,
                                    MATCH(
                                        A107&amp;B107,AG:AG,
                                        0)
                                ),
                                "Não encontrado")
                        )</f>
        <v>587.30999999999995</v>
      </c>
      <c r="AA107" s="21">
        <f>G107*Z107</f>
        <v>18.206609999999998</v>
      </c>
      <c r="AB107" s="45"/>
      <c r="AC107" s="45"/>
      <c r="AD107" s="61" t="s">
        <v>89</v>
      </c>
      <c r="AE107" s="72"/>
      <c r="AF107" s="72"/>
    </row>
    <row r="108" spans="1:33" ht="25.5" x14ac:dyDescent="0.2">
      <c r="A108" s="54" t="s">
        <v>608</v>
      </c>
      <c r="B108" s="55" t="s">
        <v>98</v>
      </c>
      <c r="C108" s="69" t="s">
        <v>58</v>
      </c>
      <c r="D108" s="57" t="s">
        <v>488</v>
      </c>
      <c r="E108" s="57" t="s">
        <v>609</v>
      </c>
      <c r="F108" s="16" t="s">
        <v>610</v>
      </c>
      <c r="G108" s="16">
        <v>0.21</v>
      </c>
      <c r="H108" s="20">
        <f>IF(
                        C108="INSUMO",
                                        IFERROR(
                                            IF(
                                                INDEX(
                                                    Insumos!C:C,
                                                    MATCH(
                                                        A108&amp;B108,
                                                        Insumos!I:I,
                                                        0)
                                                )="Material",
                                                INDEX(
                                                    Insumos!F:F,
                                                    MATCH(
                                                        A108&amp;B108,
                                                        Insumos!I:I,
                                                        0)
                                                ),
                                                0
                                            ),
                                            "Não encontrado"),
                                        IFERROR(
                                            INDEX(I:I,
                                                MATCH(
                                                    A108&amp;B108,AG:AG,
                                                    0)
                                            ),
                                            "Não encontrado")
                                    )</f>
        <v>19.75</v>
      </c>
      <c r="I108" s="20">
        <f>H108*G108/1</f>
        <v>4.1475</v>
      </c>
      <c r="J108" s="20">
        <f t="shared" si="28"/>
        <v>0</v>
      </c>
      <c r="K108" s="20">
        <f t="shared" si="28"/>
        <v>0</v>
      </c>
      <c r="L108" s="20">
        <f>IF(
                        C108="INSUMO",
                                        IFERROR(
                                            IF(
                                                INDEX(
                                                    Insumos!C:C,
                                                    MATCH(
                                                        A108&amp;B108,
                                                        Insumos!I:I,
                                                        0)
                                                )="Mao_obra",
                                                INDEX(
                                                    Insumos!F:F,
                                                    MATCH(
                                                        A108&amp;B108,
                                                        Insumos!I:I,
                                                        0)
                                                ),
                                                0
                                            ),
                                            "Não encontrado"),
                                        IFERROR(
                                            INDEX(M:M,
                                                MATCH(
                                                    A108&amp;B108,AG:AG,
                                                    0)
                                            ),
                                            "Não encontrado")
                                    )</f>
        <v>0</v>
      </c>
      <c r="M108" s="20">
        <f>L108*G108/1</f>
        <v>0</v>
      </c>
      <c r="N108" s="20">
        <f>IF(
                        C108="INSUMO",
                                        IFERROR(
                                            IF(
                                                INDEX(
                                                    Insumos!C:C,
                                                    MATCH(
                                                        A108&amp;B108,
                                                        Insumos!I:I,
                                                        0)
                                                )="Equipamento",
                                                INDEX(
                                                    Insumos!F:F,
                                                    MATCH(
                                                        A108&amp;B108,
                                                        Insumos!I:I,
                                                        0)
                                                ),
                                                0
                                            ),
                                            "Não encontrado"),
                                        IFERROR(
                                            INDEX(O:O,
                                                MATCH(
                                                    A108&amp;B108,AG:AG,
                                                    0)
                                            ),
                                            "Não encontrado")
                                    )</f>
        <v>0</v>
      </c>
      <c r="O108" s="20">
        <f>N108*G108/1</f>
        <v>0</v>
      </c>
      <c r="P108" s="20">
        <f>IF(
                        C108="INSUMO",
                                        IFERROR(
                                            IF(
                                                INDEX(
                                                    Insumos!C:C,
                                                    MATCH(
                                                        A108&amp;B108,
                                                        Insumos!I:I,
                                                        0)
                                                )="Transporte",
                                                INDEX(
                                                    Insumos!F:F,
                                                    MATCH(
                                                        A108&amp;B108,
                                                        Insumos!I:I,
                                                        0)
                                                ),
                                                0
                                            ),
                                            "Não encontrado"),
                                        IFERROR(
                                            INDEX(Q:Q,
                                                MATCH(
                                                    A108&amp;B108,AG:AG,
                                                    0)
                                            ),
                                            "Não encontrado")
                                    )</f>
        <v>0</v>
      </c>
      <c r="Q108" s="20">
        <f>P108*G108/1</f>
        <v>0</v>
      </c>
      <c r="R108" s="20">
        <f>IF(
                        C108="INSUMO",
                                        IFERROR(
                                            IF(
                                                INDEX(
                                                    Insumos!C:C,
                                                    MATCH(
                                                        A108&amp;B108,
                                                        Insumos!I:I,
                                                        0)
                                                )="Terceirizados",
                                                INDEX(
                                                    Insumos!F:F,
                                                    MATCH(
                                                        A108&amp;B108,
                                                        Insumos!I:I,
                                                        0)
                                                ),
                                                0
                                            ),
                                            "Não encontrado"),
                                        IFERROR(
                                            INDEX(S:S,
                                                MATCH(
                                                    A108&amp;B108,AG:AG,
                                                    0)
                                            ),
                                            "Não encontrado")
                                    )</f>
        <v>0</v>
      </c>
      <c r="S108" s="20">
        <f>R108*G108/1</f>
        <v>0</v>
      </c>
      <c r="T108" s="20">
        <f>IF(
                        C108="INSUMO",
                                        IFERROR(
                                            IF(
                                                INDEX(
                                                    Insumos!C:C,
                                                    MATCH(
                                                        A108&amp;B108,
                                                        Insumos!I:I,
                                                        0)
                                                )="Comissionamento",
                                                INDEX(
                                                    Insumos!F:F,
                                                    MATCH(
                                                        A108&amp;B108,
                                                        Insumos!I:I,
                                                        0)
                                                ),
                                                0
                                            ),
                                            "Não encontrado"),
                                        IFERROR(
                                            INDEX(U:U,
                                                MATCH(
                                                    A108&amp;B108,AG:AG,
                                                    0)
                                            ),
                                            "Não encontrado")
                                    )</f>
        <v>0</v>
      </c>
      <c r="U108" s="20">
        <f>T108*G108/1</f>
        <v>0</v>
      </c>
      <c r="V108" s="20">
        <f>IF(
                        C108="INSUMO",
                                        IFERROR(
                                            IF(
                                                INDEX(
                                                    Insumos!C:C,
                                                    MATCH(
                                                        A108&amp;B108,
                                                        Insumos!I:I,
                                                        0)
                                                )="Verba",
                                                INDEX(
                                                    Insumos!F:F,
                                                    MATCH(
                                                        A108&amp;B108,
                                                        Insumos!I:I,
                                                        0)
                                                ),
                                                0
                                            ),
                                            "Não encontrado"),
                                        IFERROR(
                                            INDEX(W:W,
                                                MATCH(
                                                    A108&amp;B108,AG:AG,
                                                    0)
                                            ),
                                            "Não encontrado")
                                    )</f>
        <v>0</v>
      </c>
      <c r="W108" s="20">
        <f>V108*G108/1</f>
        <v>0</v>
      </c>
      <c r="X108" s="20">
        <f>IF(
                        C108="INSUMO",
                                        IFERROR(
                                            IF(
                                                INDEX(
                                                    Insumos!C:C,
                                                    MATCH(
                                                        A108&amp;B108,
                                                        Insumos!I:I,
                                                        0)
                                                )="Outro",
                                                INDEX(
                                                    Insumos!F:F,
                                                    MATCH(
                                                        A108&amp;B108,
                                                        Insumos!I:I,
                                                        0)
                                                ),
                                                0
                                            ),
                                            "Não encontrado"),
                                        IFERROR(
                                            INDEX(Y:Y,
                                                MATCH(
                                                    A108&amp;B108,AG:AG,
                                                    0)
                                            ),
                                            "Não encontrado")
                                    )</f>
        <v>0</v>
      </c>
      <c r="Y108" s="20">
        <f>X108*G108/1</f>
        <v>0</v>
      </c>
      <c r="Z108" s="20">
        <f>IF(
                            C108="INSUMO",
                            IFERROR(
                                INDEX(
                                    Insumos!F:F,
                                    MATCH(
                                        A108&amp;B108,
                                        Insumos!I:I,
                                        0)
                                ),
                                "Não encontrado"),
                            IFERROR(
                                INDEX(AA:AA,
                                    MATCH(
                                        A108&amp;B108,AG:AG,
                                        0)
                                ),
                                "Não encontrado")
                        )</f>
        <v>19.75</v>
      </c>
      <c r="AA108" s="20">
        <f>G108*Z108</f>
        <v>4.1475</v>
      </c>
      <c r="AB108" s="44"/>
      <c r="AC108" s="44"/>
      <c r="AD108" s="57" t="s">
        <v>89</v>
      </c>
      <c r="AE108" s="70"/>
      <c r="AF108" s="70"/>
    </row>
    <row r="109" spans="1:33" ht="63.75" x14ac:dyDescent="0.2">
      <c r="A109" s="63" t="s">
        <v>148</v>
      </c>
      <c r="B109" s="64" t="s">
        <v>45</v>
      </c>
      <c r="C109" s="65" t="s">
        <v>89</v>
      </c>
      <c r="D109" s="66" t="s">
        <v>488</v>
      </c>
      <c r="E109" s="66" t="s">
        <v>149</v>
      </c>
      <c r="F109" s="67" t="s">
        <v>70</v>
      </c>
      <c r="G109" s="22"/>
      <c r="H109" s="23"/>
      <c r="I109" s="23">
        <f>SUM(I110:I114)</f>
        <v>177.35987999999998</v>
      </c>
      <c r="J109" s="23"/>
      <c r="K109" s="23">
        <f>SUM(K110:K114)</f>
        <v>6.0076889640000015</v>
      </c>
      <c r="L109" s="23"/>
      <c r="M109" s="23">
        <f>SUM(M110:M114)</f>
        <v>6.0076889640000015</v>
      </c>
      <c r="N109" s="23"/>
      <c r="O109" s="23">
        <f>SUM(O110:O114)</f>
        <v>0</v>
      </c>
      <c r="P109" s="23"/>
      <c r="Q109" s="23">
        <f>SUM(Q110:Q114)</f>
        <v>0</v>
      </c>
      <c r="R109" s="23"/>
      <c r="S109" s="23">
        <f>SUM(S110:S114)</f>
        <v>0</v>
      </c>
      <c r="T109" s="23"/>
      <c r="U109" s="23">
        <f>SUM(U110:U114)</f>
        <v>0</v>
      </c>
      <c r="V109" s="23"/>
      <c r="W109" s="23">
        <f>SUM(W110:W114)</f>
        <v>0</v>
      </c>
      <c r="X109" s="23"/>
      <c r="Y109" s="23">
        <f>SUM(Y110:Y114)</f>
        <v>0</v>
      </c>
      <c r="Z109" s="23"/>
      <c r="AA109" s="23">
        <f>SUM(AA110:AA114)</f>
        <v>183.36756896399999</v>
      </c>
      <c r="AB109" s="43" t="s">
        <v>89</v>
      </c>
      <c r="AC109" s="43"/>
      <c r="AD109" s="66" t="s">
        <v>615</v>
      </c>
      <c r="AE109" s="68" t="s">
        <v>89</v>
      </c>
      <c r="AF109" s="68" t="s">
        <v>491</v>
      </c>
      <c r="AG109" t="str">
        <f>A109&amp;B109&amp;C109</f>
        <v>0433PRÓPRIA</v>
      </c>
    </row>
    <row r="110" spans="1:33" ht="25.5" x14ac:dyDescent="0.2">
      <c r="A110" s="59" t="s">
        <v>596</v>
      </c>
      <c r="B110" s="60" t="s">
        <v>98</v>
      </c>
      <c r="C110" s="71" t="s">
        <v>46</v>
      </c>
      <c r="D110" s="61" t="s">
        <v>488</v>
      </c>
      <c r="E110" s="61" t="s">
        <v>597</v>
      </c>
      <c r="F110" s="17" t="s">
        <v>511</v>
      </c>
      <c r="G110" s="17">
        <v>0.17100000000000001</v>
      </c>
      <c r="H110" s="21">
        <f>IF(
                        C110="INSUMO",
                                        IFERROR(
                                            IF(
                                                INDEX(
                                                    Insumos!C:C,
                                                    MATCH(
                                                        A110&amp;B110,
                                                        Insumos!I:I,
                                                        0)
                                                )="Material",
                                                INDEX(
                                                    Insumos!F:F,
                                                    MATCH(
                                                        A110&amp;B110,
                                                        Insumos!I:I,
                                                        0)
                                                ),
                                                0
                                            ),
                                            "Não encontrado"),
                                        IFERROR(
                                            INDEX(I:I,
                                                MATCH(
                                                    A110&amp;B110,AG:AG,
                                                    0)
                                            ),
                                            "Não encontrado")
                                    )</f>
        <v>4.22</v>
      </c>
      <c r="I110" s="21">
        <f>H110*G110/1</f>
        <v>0.72162000000000004</v>
      </c>
      <c r="J110" s="21">
        <f t="shared" ref="J110:K114" si="29">T110 + N110 + L110 + X110 + R110 + P110 + V110</f>
        <v>26.163144000000003</v>
      </c>
      <c r="K110" s="21">
        <f t="shared" si="29"/>
        <v>4.473897624000001</v>
      </c>
      <c r="L110" s="21">
        <f>IF(
                        C110="INSUMO",
                                        IFERROR(
                                            IF(
                                                INDEX(
                                                    Insumos!C:C,
                                                    MATCH(
                                                        A110&amp;B110,
                                                        Insumos!I:I,
                                                        0)
                                                )="Mao_obra",
                                                INDEX(
                                                    Insumos!F:F,
                                                    MATCH(
                                                        A110&amp;B110,
                                                        Insumos!I:I,
                                                        0)
                                                ),
                                                0
                                            ),
                                            "Não encontrado"),
                                        IFERROR(
                                            INDEX(M:M,
                                                MATCH(
                                                    A110&amp;B110,AG:AG,
                                                    0)
                                            ),
                                            "Não encontrado")
                                    )</f>
        <v>26.163144000000003</v>
      </c>
      <c r="M110" s="21">
        <f>L110*G110/1</f>
        <v>4.473897624000001</v>
      </c>
      <c r="N110" s="21">
        <f>IF(
                        C110="INSUMO",
                                        IFERROR(
                                            IF(
                                                INDEX(
                                                    Insumos!C:C,
                                                    MATCH(
                                                        A110&amp;B110,
                                                        Insumos!I:I,
                                                        0)
                                                )="Equipamento",
                                                INDEX(
                                                    Insumos!F:F,
                                                    MATCH(
                                                        A110&amp;B110,
                                                        Insumos!I:I,
                                                        0)
                                                ),
                                                0
                                            ),
                                            "Não encontrado"),
                                        IFERROR(
                                            INDEX(O:O,
                                                MATCH(
                                                    A110&amp;B110,AG:AG,
                                                    0)
                                            ),
                                            "Não encontrado")
                                    )</f>
        <v>0</v>
      </c>
      <c r="O110" s="21">
        <f>N110*G110/1</f>
        <v>0</v>
      </c>
      <c r="P110" s="21">
        <f>IF(
                        C110="INSUMO",
                                        IFERROR(
                                            IF(
                                                INDEX(
                                                    Insumos!C:C,
                                                    MATCH(
                                                        A110&amp;B110,
                                                        Insumos!I:I,
                                                        0)
                                                )="Transporte",
                                                INDEX(
                                                    Insumos!F:F,
                                                    MATCH(
                                                        A110&amp;B110,
                                                        Insumos!I:I,
                                                        0)
                                                ),
                                                0
                                            ),
                                            "Não encontrado"),
                                        IFERROR(
                                            INDEX(Q:Q,
                                                MATCH(
                                                    A110&amp;B110,AG:AG,
                                                    0)
                                            ),
                                            "Não encontrado")
                                    )</f>
        <v>0</v>
      </c>
      <c r="Q110" s="21">
        <f>P110*G110/1</f>
        <v>0</v>
      </c>
      <c r="R110" s="21">
        <f>IF(
                        C110="INSUMO",
                                        IFERROR(
                                            IF(
                                                INDEX(
                                                    Insumos!C:C,
                                                    MATCH(
                                                        A110&amp;B110,
                                                        Insumos!I:I,
                                                        0)
                                                )="Terceirizados",
                                                INDEX(
                                                    Insumos!F:F,
                                                    MATCH(
                                                        A110&amp;B110,
                                                        Insumos!I:I,
                                                        0)
                                                ),
                                                0
                                            ),
                                            "Não encontrado"),
                                        IFERROR(
                                            INDEX(S:S,
                                                MATCH(
                                                    A110&amp;B110,AG:AG,
                                                    0)
                                            ),
                                            "Não encontrado")
                                    )</f>
        <v>0</v>
      </c>
      <c r="S110" s="21">
        <f>R110*G110/1</f>
        <v>0</v>
      </c>
      <c r="T110" s="21">
        <f>IF(
                        C110="INSUMO",
                                        IFERROR(
                                            IF(
                                                INDEX(
                                                    Insumos!C:C,
                                                    MATCH(
                                                        A110&amp;B110,
                                                        Insumos!I:I,
                                                        0)
                                                )="Comissionamento",
                                                INDEX(
                                                    Insumos!F:F,
                                                    MATCH(
                                                        A110&amp;B110,
                                                        Insumos!I:I,
                                                        0)
                                                ),
                                                0
                                            ),
                                            "Não encontrado"),
                                        IFERROR(
                                            INDEX(U:U,
                                                MATCH(
                                                    A110&amp;B110,AG:AG,
                                                    0)
                                            ),
                                            "Não encontrado")
                                    )</f>
        <v>0</v>
      </c>
      <c r="U110" s="21">
        <f>T110*G110/1</f>
        <v>0</v>
      </c>
      <c r="V110" s="21">
        <f>IF(
                        C110="INSUMO",
                                        IFERROR(
                                            IF(
                                                INDEX(
                                                    Insumos!C:C,
                                                    MATCH(
                                                        A110&amp;B110,
                                                        Insumos!I:I,
                                                        0)
                                                )="Verba",
                                                INDEX(
                                                    Insumos!F:F,
                                                    MATCH(
                                                        A110&amp;B110,
                                                        Insumos!I:I,
                                                        0)
                                                ),
                                                0
                                            ),
                                            "Não encontrado"),
                                        IFERROR(
                                            INDEX(W:W,
                                                MATCH(
                                                    A110&amp;B110,AG:AG,
                                                    0)
                                            ),
                                            "Não encontrado")
                                    )</f>
        <v>0</v>
      </c>
      <c r="W110" s="21">
        <f>V110*G110/1</f>
        <v>0</v>
      </c>
      <c r="X110" s="21">
        <f>IF(
                        C110="INSUMO",
                                        IFERROR(
                                            IF(
                                                INDEX(
                                                    Insumos!C:C,
                                                    MATCH(
                                                        A110&amp;B110,
                                                        Insumos!I:I,
                                                        0)
                                                )="Outro",
                                                INDEX(
                                                    Insumos!F:F,
                                                    MATCH(
                                                        A110&amp;B110,
                                                        Insumos!I:I,
                                                        0)
                                                ),
                                                0
                                            ),
                                            "Não encontrado"),
                                        IFERROR(
                                            INDEX(Y:Y,
                                                MATCH(
                                                    A110&amp;B110,AG:AG,
                                                    0)
                                            ),
                                            "Não encontrado")
                                    )</f>
        <v>0</v>
      </c>
      <c r="Y110" s="21">
        <f>X110*G110/1</f>
        <v>0</v>
      </c>
      <c r="Z110" s="21">
        <f>IF(
                            C110="INSUMO",
                            IFERROR(
                                INDEX(
                                    Insumos!F:F,
                                    MATCH(
                                        A110&amp;B110,
                                        Insumos!I:I,
                                        0)
                                ),
                                "Não encontrado"),
                            IFERROR(
                                INDEX(AA:AA,
                                    MATCH(
                                        A110&amp;B110,AG:AG,
                                        0)
                                ),
                                "Não encontrado")
                        )</f>
        <v>30.383144000000001</v>
      </c>
      <c r="AA110" s="21">
        <f>G110*Z110</f>
        <v>5.1955176240000007</v>
      </c>
      <c r="AB110" s="45"/>
      <c r="AC110" s="45"/>
      <c r="AD110" s="61" t="s">
        <v>89</v>
      </c>
      <c r="AE110" s="72"/>
      <c r="AF110" s="72"/>
    </row>
    <row r="111" spans="1:33" ht="25.5" x14ac:dyDescent="0.2">
      <c r="A111" s="54" t="s">
        <v>514</v>
      </c>
      <c r="B111" s="55" t="s">
        <v>98</v>
      </c>
      <c r="C111" s="69" t="s">
        <v>46</v>
      </c>
      <c r="D111" s="57" t="s">
        <v>488</v>
      </c>
      <c r="E111" s="57" t="s">
        <v>515</v>
      </c>
      <c r="F111" s="16" t="s">
        <v>511</v>
      </c>
      <c r="G111" s="16">
        <v>8.5000000000000006E-2</v>
      </c>
      <c r="H111" s="20">
        <f>IF(
                        C111="INSUMO",
                                        IFERROR(
                                            IF(
                                                INDEX(
                                                    Insumos!C:C,
                                                    MATCH(
                                                        A111&amp;B111,
                                                        Insumos!I:I,
                                                        0)
                                                )="Material",
                                                INDEX(
                                                    Insumos!F:F,
                                                    MATCH(
                                                        A111&amp;B111,
                                                        Insumos!I:I,
                                                        0)
                                                ),
                                                0
                                            ),
                                            "Não encontrado"),
                                        IFERROR(
                                            INDEX(I:I,
                                                MATCH(
                                                    A111&amp;B111,AG:AG,
                                                    0)
                                            ),
                                            "Não encontrado")
                                    )</f>
        <v>4.13</v>
      </c>
      <c r="I111" s="20">
        <f>H111*G111/1</f>
        <v>0.35105000000000003</v>
      </c>
      <c r="J111" s="20">
        <f t="shared" si="29"/>
        <v>18.044604000000003</v>
      </c>
      <c r="K111" s="20">
        <f t="shared" si="29"/>
        <v>1.5337913400000003</v>
      </c>
      <c r="L111" s="20">
        <f>IF(
                        C111="INSUMO",
                                        IFERROR(
                                            IF(
                                                INDEX(
                                                    Insumos!C:C,
                                                    MATCH(
                                                        A111&amp;B111,
                                                        Insumos!I:I,
                                                        0)
                                                )="Mao_obra",
                                                INDEX(
                                                    Insumos!F:F,
                                                    MATCH(
                                                        A111&amp;B111,
                                                        Insumos!I:I,
                                                        0)
                                                ),
                                                0
                                            ),
                                            "Não encontrado"),
                                        IFERROR(
                                            INDEX(M:M,
                                                MATCH(
                                                    A111&amp;B111,AG:AG,
                                                    0)
                                            ),
                                            "Não encontrado")
                                    )</f>
        <v>18.044604000000003</v>
      </c>
      <c r="M111" s="20">
        <f>L111*G111/1</f>
        <v>1.5337913400000003</v>
      </c>
      <c r="N111" s="20">
        <f>IF(
                        C111="INSUMO",
                                        IFERROR(
                                            IF(
                                                INDEX(
                                                    Insumos!C:C,
                                                    MATCH(
                                                        A111&amp;B111,
                                                        Insumos!I:I,
                                                        0)
                                                )="Equipamento",
                                                INDEX(
                                                    Insumos!F:F,
                                                    MATCH(
                                                        A111&amp;B111,
                                                        Insumos!I:I,
                                                        0)
                                                ),
                                                0
                                            ),
                                            "Não encontrado"),
                                        IFERROR(
                                            INDEX(O:O,
                                                MATCH(
                                                    A111&amp;B111,AG:AG,
                                                    0)
                                            ),
                                            "Não encontrado")
                                    )</f>
        <v>0</v>
      </c>
      <c r="O111" s="20">
        <f>N111*G111/1</f>
        <v>0</v>
      </c>
      <c r="P111" s="20">
        <f>IF(
                        C111="INSUMO",
                                        IFERROR(
                                            IF(
                                                INDEX(
                                                    Insumos!C:C,
                                                    MATCH(
                                                        A111&amp;B111,
                                                        Insumos!I:I,
                                                        0)
                                                )="Transporte",
                                                INDEX(
                                                    Insumos!F:F,
                                                    MATCH(
                                                        A111&amp;B111,
                                                        Insumos!I:I,
                                                        0)
                                                ),
                                                0
                                            ),
                                            "Não encontrado"),
                                        IFERROR(
                                            INDEX(Q:Q,
                                                MATCH(
                                                    A111&amp;B111,AG:AG,
                                                    0)
                                            ),
                                            "Não encontrado")
                                    )</f>
        <v>0</v>
      </c>
      <c r="Q111" s="20">
        <f>P111*G111/1</f>
        <v>0</v>
      </c>
      <c r="R111" s="20">
        <f>IF(
                        C111="INSUMO",
                                        IFERROR(
                                            IF(
                                                INDEX(
                                                    Insumos!C:C,
                                                    MATCH(
                                                        A111&amp;B111,
                                                        Insumos!I:I,
                                                        0)
                                                )="Terceirizados",
                                                INDEX(
                                                    Insumos!F:F,
                                                    MATCH(
                                                        A111&amp;B111,
                                                        Insumos!I:I,
                                                        0)
                                                ),
                                                0
                                            ),
                                            "Não encontrado"),
                                        IFERROR(
                                            INDEX(S:S,
                                                MATCH(
                                                    A111&amp;B111,AG:AG,
                                                    0)
                                            ),
                                            "Não encontrado")
                                    )</f>
        <v>0</v>
      </c>
      <c r="S111" s="20">
        <f>R111*G111/1</f>
        <v>0</v>
      </c>
      <c r="T111" s="20">
        <f>IF(
                        C111="INSUMO",
                                        IFERROR(
                                            IF(
                                                INDEX(
                                                    Insumos!C:C,
                                                    MATCH(
                                                        A111&amp;B111,
                                                        Insumos!I:I,
                                                        0)
                                                )="Comissionamento",
                                                INDEX(
                                                    Insumos!F:F,
                                                    MATCH(
                                                        A111&amp;B111,
                                                        Insumos!I:I,
                                                        0)
                                                ),
                                                0
                                            ),
                                            "Não encontrado"),
                                        IFERROR(
                                            INDEX(U:U,
                                                MATCH(
                                                    A111&amp;B111,AG:AG,
                                                    0)
                                            ),
                                            "Não encontrado")
                                    )</f>
        <v>0</v>
      </c>
      <c r="U111" s="20">
        <f>T111*G111/1</f>
        <v>0</v>
      </c>
      <c r="V111" s="20">
        <f>IF(
                        C111="INSUMO",
                                        IFERROR(
                                            IF(
                                                INDEX(
                                                    Insumos!C:C,
                                                    MATCH(
                                                        A111&amp;B111,
                                                        Insumos!I:I,
                                                        0)
                                                )="Verba",
                                                INDEX(
                                                    Insumos!F:F,
                                                    MATCH(
                                                        A111&amp;B111,
                                                        Insumos!I:I,
                                                        0)
                                                ),
                                                0
                                            ),
                                            "Não encontrado"),
                                        IFERROR(
                                            INDEX(W:W,
                                                MATCH(
                                                    A111&amp;B111,AG:AG,
                                                    0)
                                            ),
                                            "Não encontrado")
                                    )</f>
        <v>0</v>
      </c>
      <c r="W111" s="20">
        <f>V111*G111/1</f>
        <v>0</v>
      </c>
      <c r="X111" s="20">
        <f>IF(
                        C111="INSUMO",
                                        IFERROR(
                                            IF(
                                                INDEX(
                                                    Insumos!C:C,
                                                    MATCH(
                                                        A111&amp;B111,
                                                        Insumos!I:I,
                                                        0)
                                                )="Outro",
                                                INDEX(
                                                    Insumos!F:F,
                                                    MATCH(
                                                        A111&amp;B111,
                                                        Insumos!I:I,
                                                        0)
                                                ),
                                                0
                                            ),
                                            "Não encontrado"),
                                        IFERROR(
                                            INDEX(Y:Y,
                                                MATCH(
                                                    A111&amp;B111,AG:AG,
                                                    0)
                                            ),
                                            "Não encontrado")
                                    )</f>
        <v>0</v>
      </c>
      <c r="Y111" s="20">
        <f>X111*G111/1</f>
        <v>0</v>
      </c>
      <c r="Z111" s="20">
        <f>IF(
                            C111="INSUMO",
                            IFERROR(
                                INDEX(
                                    Insumos!F:F,
                                    MATCH(
                                        A111&amp;B111,
                                        Insumos!I:I,
                                        0)
                                ),
                                "Não encontrado"),
                            IFERROR(
                                INDEX(AA:AA,
                                    MATCH(
                                        A111&amp;B111,AG:AG,
                                        0)
                                ),
                                "Não encontrado")
                        )</f>
        <v>22.174604000000002</v>
      </c>
      <c r="AA111" s="20">
        <f>G111*Z111</f>
        <v>1.8848413400000004</v>
      </c>
      <c r="AB111" s="44"/>
      <c r="AC111" s="44"/>
      <c r="AD111" s="57" t="s">
        <v>89</v>
      </c>
      <c r="AE111" s="70"/>
      <c r="AF111" s="70"/>
    </row>
    <row r="112" spans="1:33" x14ac:dyDescent="0.2">
      <c r="A112" s="59" t="s">
        <v>616</v>
      </c>
      <c r="B112" s="60" t="s">
        <v>98</v>
      </c>
      <c r="C112" s="71" t="s">
        <v>58</v>
      </c>
      <c r="D112" s="61" t="s">
        <v>488</v>
      </c>
      <c r="E112" s="61" t="s">
        <v>617</v>
      </c>
      <c r="F112" s="17" t="s">
        <v>537</v>
      </c>
      <c r="G112" s="17">
        <v>9.5000000000000001E-2</v>
      </c>
      <c r="H112" s="21">
        <f>IF(
                        C112="INSUMO",
                                        IFERROR(
                                            IF(
                                                INDEX(
                                                    Insumos!C:C,
                                                    MATCH(
                                                        A112&amp;B112,
                                                        Insumos!I:I,
                                                        0)
                                                )="Material",
                                                INDEX(
                                                    Insumos!F:F,
                                                    MATCH(
                                                        A112&amp;B112,
                                                        Insumos!I:I,
                                                        0)
                                                ),
                                                0
                                            ),
                                            "Não encontrado"),
                                        IFERROR(
                                            INDEX(I:I,
                                                MATCH(
                                                    A112&amp;B112,AG:AG,
                                                    0)
                                            ),
                                            "Não encontrado")
                                    )</f>
        <v>33.17</v>
      </c>
      <c r="I112" s="21">
        <f>H112*G112/1</f>
        <v>3.1511500000000003</v>
      </c>
      <c r="J112" s="21">
        <f t="shared" si="29"/>
        <v>0</v>
      </c>
      <c r="K112" s="21">
        <f t="shared" si="29"/>
        <v>0</v>
      </c>
      <c r="L112" s="21">
        <f>IF(
                        C112="INSUMO",
                                        IFERROR(
                                            IF(
                                                INDEX(
                                                    Insumos!C:C,
                                                    MATCH(
                                                        A112&amp;B112,
                                                        Insumos!I:I,
                                                        0)
                                                )="Mao_obra",
                                                INDEX(
                                                    Insumos!F:F,
                                                    MATCH(
                                                        A112&amp;B112,
                                                        Insumos!I:I,
                                                        0)
                                                ),
                                                0
                                            ),
                                            "Não encontrado"),
                                        IFERROR(
                                            INDEX(M:M,
                                                MATCH(
                                                    A112&amp;B112,AG:AG,
                                                    0)
                                            ),
                                            "Não encontrado")
                                    )</f>
        <v>0</v>
      </c>
      <c r="M112" s="21">
        <f>L112*G112/1</f>
        <v>0</v>
      </c>
      <c r="N112" s="21">
        <f>IF(
                        C112="INSUMO",
                                        IFERROR(
                                            IF(
                                                INDEX(
                                                    Insumos!C:C,
                                                    MATCH(
                                                        A112&amp;B112,
                                                        Insumos!I:I,
                                                        0)
                                                )="Equipamento",
                                                INDEX(
                                                    Insumos!F:F,
                                                    MATCH(
                                                        A112&amp;B112,
                                                        Insumos!I:I,
                                                        0)
                                                ),
                                                0
                                            ),
                                            "Não encontrado"),
                                        IFERROR(
                                            INDEX(O:O,
                                                MATCH(
                                                    A112&amp;B112,AG:AG,
                                                    0)
                                            ),
                                            "Não encontrado")
                                    )</f>
        <v>0</v>
      </c>
      <c r="O112" s="21">
        <f>N112*G112/1</f>
        <v>0</v>
      </c>
      <c r="P112" s="21">
        <f>IF(
                        C112="INSUMO",
                                        IFERROR(
                                            IF(
                                                INDEX(
                                                    Insumos!C:C,
                                                    MATCH(
                                                        A112&amp;B112,
                                                        Insumos!I:I,
                                                        0)
                                                )="Transporte",
                                                INDEX(
                                                    Insumos!F:F,
                                                    MATCH(
                                                        A112&amp;B112,
                                                        Insumos!I:I,
                                                        0)
                                                ),
                                                0
                                            ),
                                            "Não encontrado"),
                                        IFERROR(
                                            INDEX(Q:Q,
                                                MATCH(
                                                    A112&amp;B112,AG:AG,
                                                    0)
                                            ),
                                            "Não encontrado")
                                    )</f>
        <v>0</v>
      </c>
      <c r="Q112" s="21">
        <f>P112*G112/1</f>
        <v>0</v>
      </c>
      <c r="R112" s="21">
        <f>IF(
                        C112="INSUMO",
                                        IFERROR(
                                            IF(
                                                INDEX(
                                                    Insumos!C:C,
                                                    MATCH(
                                                        A112&amp;B112,
                                                        Insumos!I:I,
                                                        0)
                                                )="Terceirizados",
                                                INDEX(
                                                    Insumos!F:F,
                                                    MATCH(
                                                        A112&amp;B112,
                                                        Insumos!I:I,
                                                        0)
                                                ),
                                                0
                                            ),
                                            "Não encontrado"),
                                        IFERROR(
                                            INDEX(S:S,
                                                MATCH(
                                                    A112&amp;B112,AG:AG,
                                                    0)
                                            ),
                                            "Não encontrado")
                                    )</f>
        <v>0</v>
      </c>
      <c r="S112" s="21">
        <f>R112*G112/1</f>
        <v>0</v>
      </c>
      <c r="T112" s="21">
        <f>IF(
                        C112="INSUMO",
                                        IFERROR(
                                            IF(
                                                INDEX(
                                                    Insumos!C:C,
                                                    MATCH(
                                                        A112&amp;B112,
                                                        Insumos!I:I,
                                                        0)
                                                )="Comissionamento",
                                                INDEX(
                                                    Insumos!F:F,
                                                    MATCH(
                                                        A112&amp;B112,
                                                        Insumos!I:I,
                                                        0)
                                                ),
                                                0
                                            ),
                                            "Não encontrado"),
                                        IFERROR(
                                            INDEX(U:U,
                                                MATCH(
                                                    A112&amp;B112,AG:AG,
                                                    0)
                                            ),
                                            "Não encontrado")
                                    )</f>
        <v>0</v>
      </c>
      <c r="U112" s="21">
        <f>T112*G112/1</f>
        <v>0</v>
      </c>
      <c r="V112" s="21">
        <f>IF(
                        C112="INSUMO",
                                        IFERROR(
                                            IF(
                                                INDEX(
                                                    Insumos!C:C,
                                                    MATCH(
                                                        A112&amp;B112,
                                                        Insumos!I:I,
                                                        0)
                                                )="Verba",
                                                INDEX(
                                                    Insumos!F:F,
                                                    MATCH(
                                                        A112&amp;B112,
                                                        Insumos!I:I,
                                                        0)
                                                ),
                                                0
                                            ),
                                            "Não encontrado"),
                                        IFERROR(
                                            INDEX(W:W,
                                                MATCH(
                                                    A112&amp;B112,AG:AG,
                                                    0)
                                            ),
                                            "Não encontrado")
                                    )</f>
        <v>0</v>
      </c>
      <c r="W112" s="21">
        <f>V112*G112/1</f>
        <v>0</v>
      </c>
      <c r="X112" s="21">
        <f>IF(
                        C112="INSUMO",
                                        IFERROR(
                                            IF(
                                                INDEX(
                                                    Insumos!C:C,
                                                    MATCH(
                                                        A112&amp;B112,
                                                        Insumos!I:I,
                                                        0)
                                                )="Outro",
                                                INDEX(
                                                    Insumos!F:F,
                                                    MATCH(
                                                        A112&amp;B112,
                                                        Insumos!I:I,
                                                        0)
                                                ),
                                                0
                                            ),
                                            "Não encontrado"),
                                        IFERROR(
                                            INDEX(Y:Y,
                                                MATCH(
                                                    A112&amp;B112,AG:AG,
                                                    0)
                                            ),
                                            "Não encontrado")
                                    )</f>
        <v>0</v>
      </c>
      <c r="Y112" s="21">
        <f>X112*G112/1</f>
        <v>0</v>
      </c>
      <c r="Z112" s="21">
        <f>IF(
                            C112="INSUMO",
                            IFERROR(
                                INDEX(
                                    Insumos!F:F,
                                    MATCH(
                                        A112&amp;B112,
                                        Insumos!I:I,
                                        0)
                                ),
                                "Não encontrado"),
                            IFERROR(
                                INDEX(AA:AA,
                                    MATCH(
                                        A112&amp;B112,AG:AG,
                                        0)
                                ),
                                "Não encontrado")
                        )</f>
        <v>33.17</v>
      </c>
      <c r="AA112" s="21">
        <f>G112*Z112</f>
        <v>3.1511500000000003</v>
      </c>
      <c r="AB112" s="45"/>
      <c r="AC112" s="45"/>
      <c r="AD112" s="61" t="s">
        <v>89</v>
      </c>
      <c r="AE112" s="72"/>
      <c r="AF112" s="72"/>
    </row>
    <row r="113" spans="1:33" ht="25.5" x14ac:dyDescent="0.2">
      <c r="A113" s="54" t="s">
        <v>618</v>
      </c>
      <c r="B113" s="55" t="s">
        <v>213</v>
      </c>
      <c r="C113" s="69" t="s">
        <v>58</v>
      </c>
      <c r="D113" s="57" t="s">
        <v>488</v>
      </c>
      <c r="E113" s="57" t="s">
        <v>619</v>
      </c>
      <c r="F113" s="16" t="s">
        <v>620</v>
      </c>
      <c r="G113" s="16">
        <v>5.7000000000000002E-2</v>
      </c>
      <c r="H113" s="20">
        <f>IF(
                        C113="INSUMO",
                                        IFERROR(
                                            IF(
                                                INDEX(
                                                    Insumos!C:C,
                                                    MATCH(
                                                        A113&amp;B113,
                                                        Insumos!I:I,
                                                        0)
                                                )="Material",
                                                INDEX(
                                                    Insumos!F:F,
                                                    MATCH(
                                                        A113&amp;B113,
                                                        Insumos!I:I,
                                                        0)
                                                ),
                                                0
                                            ),
                                            "Não encontrado"),
                                        IFERROR(
                                            INDEX(I:I,
                                                MATCH(
                                                    A113&amp;B113,AG:AG,
                                                    0)
                                            ),
                                            "Não encontrado")
                                    )</f>
        <v>29.58</v>
      </c>
      <c r="I113" s="20">
        <f>H113*G113/1</f>
        <v>1.6860599999999999</v>
      </c>
      <c r="J113" s="20">
        <f t="shared" si="29"/>
        <v>0</v>
      </c>
      <c r="K113" s="20">
        <f t="shared" si="29"/>
        <v>0</v>
      </c>
      <c r="L113" s="20">
        <f>IF(
                        C113="INSUMO",
                                        IFERROR(
                                            IF(
                                                INDEX(
                                                    Insumos!C:C,
                                                    MATCH(
                                                        A113&amp;B113,
                                                        Insumos!I:I,
                                                        0)
                                                )="Mao_obra",
                                                INDEX(
                                                    Insumos!F:F,
                                                    MATCH(
                                                        A113&amp;B113,
                                                        Insumos!I:I,
                                                        0)
                                                ),
                                                0
                                            ),
                                            "Não encontrado"),
                                        IFERROR(
                                            INDEX(M:M,
                                                MATCH(
                                                    A113&amp;B113,AG:AG,
                                                    0)
                                            ),
                                            "Não encontrado")
                                    )</f>
        <v>0</v>
      </c>
      <c r="M113" s="20">
        <f>L113*G113/1</f>
        <v>0</v>
      </c>
      <c r="N113" s="20">
        <f>IF(
                        C113="INSUMO",
                                        IFERROR(
                                            IF(
                                                INDEX(
                                                    Insumos!C:C,
                                                    MATCH(
                                                        A113&amp;B113,
                                                        Insumos!I:I,
                                                        0)
                                                )="Equipamento",
                                                INDEX(
                                                    Insumos!F:F,
                                                    MATCH(
                                                        A113&amp;B113,
                                                        Insumos!I:I,
                                                        0)
                                                ),
                                                0
                                            ),
                                            "Não encontrado"),
                                        IFERROR(
                                            INDEX(O:O,
                                                MATCH(
                                                    A113&amp;B113,AG:AG,
                                                    0)
                                            ),
                                            "Não encontrado")
                                    )</f>
        <v>0</v>
      </c>
      <c r="O113" s="20">
        <f>N113*G113/1</f>
        <v>0</v>
      </c>
      <c r="P113" s="20">
        <f>IF(
                        C113="INSUMO",
                                        IFERROR(
                                            IF(
                                                INDEX(
                                                    Insumos!C:C,
                                                    MATCH(
                                                        A113&amp;B113,
                                                        Insumos!I:I,
                                                        0)
                                                )="Transporte",
                                                INDEX(
                                                    Insumos!F:F,
                                                    MATCH(
                                                        A113&amp;B113,
                                                        Insumos!I:I,
                                                        0)
                                                ),
                                                0
                                            ),
                                            "Não encontrado"),
                                        IFERROR(
                                            INDEX(Q:Q,
                                                MATCH(
                                                    A113&amp;B113,AG:AG,
                                                    0)
                                            ),
                                            "Não encontrado")
                                    )</f>
        <v>0</v>
      </c>
      <c r="Q113" s="20">
        <f>P113*G113/1</f>
        <v>0</v>
      </c>
      <c r="R113" s="20">
        <f>IF(
                        C113="INSUMO",
                                        IFERROR(
                                            IF(
                                                INDEX(
                                                    Insumos!C:C,
                                                    MATCH(
                                                        A113&amp;B113,
                                                        Insumos!I:I,
                                                        0)
                                                )="Terceirizados",
                                                INDEX(
                                                    Insumos!F:F,
                                                    MATCH(
                                                        A113&amp;B113,
                                                        Insumos!I:I,
                                                        0)
                                                ),
                                                0
                                            ),
                                            "Não encontrado"),
                                        IFERROR(
                                            INDEX(S:S,
                                                MATCH(
                                                    A113&amp;B113,AG:AG,
                                                    0)
                                            ),
                                            "Não encontrado")
                                    )</f>
        <v>0</v>
      </c>
      <c r="S113" s="20">
        <f>R113*G113/1</f>
        <v>0</v>
      </c>
      <c r="T113" s="20">
        <f>IF(
                        C113="INSUMO",
                                        IFERROR(
                                            IF(
                                                INDEX(
                                                    Insumos!C:C,
                                                    MATCH(
                                                        A113&amp;B113,
                                                        Insumos!I:I,
                                                        0)
                                                )="Comissionamento",
                                                INDEX(
                                                    Insumos!F:F,
                                                    MATCH(
                                                        A113&amp;B113,
                                                        Insumos!I:I,
                                                        0)
                                                ),
                                                0
                                            ),
                                            "Não encontrado"),
                                        IFERROR(
                                            INDEX(U:U,
                                                MATCH(
                                                    A113&amp;B113,AG:AG,
                                                    0)
                                            ),
                                            "Não encontrado")
                                    )</f>
        <v>0</v>
      </c>
      <c r="U113" s="20">
        <f>T113*G113/1</f>
        <v>0</v>
      </c>
      <c r="V113" s="20">
        <f>IF(
                        C113="INSUMO",
                                        IFERROR(
                                            IF(
                                                INDEX(
                                                    Insumos!C:C,
                                                    MATCH(
                                                        A113&amp;B113,
                                                        Insumos!I:I,
                                                        0)
                                                )="Verba",
                                                INDEX(
                                                    Insumos!F:F,
                                                    MATCH(
                                                        A113&amp;B113,
                                                        Insumos!I:I,
                                                        0)
                                                ),
                                                0
                                            ),
                                            "Não encontrado"),
                                        IFERROR(
                                            INDEX(W:W,
                                                MATCH(
                                                    A113&amp;B113,AG:AG,
                                                    0)
                                            ),
                                            "Não encontrado")
                                    )</f>
        <v>0</v>
      </c>
      <c r="W113" s="20">
        <f>V113*G113/1</f>
        <v>0</v>
      </c>
      <c r="X113" s="20">
        <f>IF(
                        C113="INSUMO",
                                        IFERROR(
                                            IF(
                                                INDEX(
                                                    Insumos!C:C,
                                                    MATCH(
                                                        A113&amp;B113,
                                                        Insumos!I:I,
                                                        0)
                                                )="Outro",
                                                INDEX(
                                                    Insumos!F:F,
                                                    MATCH(
                                                        A113&amp;B113,
                                                        Insumos!I:I,
                                                        0)
                                                ),
                                                0
                                            ),
                                            "Não encontrado"),
                                        IFERROR(
                                            INDEX(Y:Y,
                                                MATCH(
                                                    A113&amp;B113,AG:AG,
                                                    0)
                                            ),
                                            "Não encontrado")
                                    )</f>
        <v>0</v>
      </c>
      <c r="Y113" s="20">
        <f>X113*G113/1</f>
        <v>0</v>
      </c>
      <c r="Z113" s="20">
        <f>IF(
                            C113="INSUMO",
                            IFERROR(
                                INDEX(
                                    Insumos!F:F,
                                    MATCH(
                                        A113&amp;B113,
                                        Insumos!I:I,
                                        0)
                                ),
                                "Não encontrado"),
                            IFERROR(
                                INDEX(AA:AA,
                                    MATCH(
                                        A113&amp;B113,AG:AG,
                                        0)
                                ),
                                "Não encontrado")
                        )</f>
        <v>29.58</v>
      </c>
      <c r="AA113" s="20">
        <f>G113*Z113</f>
        <v>1.6860599999999999</v>
      </c>
      <c r="AB113" s="44"/>
      <c r="AC113" s="44"/>
      <c r="AD113" s="57" t="s">
        <v>89</v>
      </c>
      <c r="AE113" s="70"/>
      <c r="AF113" s="70"/>
    </row>
    <row r="114" spans="1:33" x14ac:dyDescent="0.2">
      <c r="A114" s="59" t="s">
        <v>621</v>
      </c>
      <c r="B114" s="60" t="s">
        <v>45</v>
      </c>
      <c r="C114" s="71" t="s">
        <v>58</v>
      </c>
      <c r="D114" s="61" t="s">
        <v>488</v>
      </c>
      <c r="E114" s="61" t="s">
        <v>622</v>
      </c>
      <c r="F114" s="17" t="s">
        <v>540</v>
      </c>
      <c r="G114" s="17">
        <v>1</v>
      </c>
      <c r="H114" s="21">
        <f>IF(
                        C114="INSUMO",
                                        IFERROR(
                                            IF(
                                                INDEX(
                                                    Insumos!C:C,
                                                    MATCH(
                                                        A114&amp;B114,
                                                        Insumos!I:I,
                                                        0)
                                                )="Material",
                                                INDEX(
                                                    Insumos!F:F,
                                                    MATCH(
                                                        A114&amp;B114,
                                                        Insumos!I:I,
                                                        0)
                                                ),
                                                0
                                            ),
                                            "Não encontrado"),
                                        IFERROR(
                                            INDEX(I:I,
                                                MATCH(
                                                    A114&amp;B114,AG:AG,
                                                    0)
                                            ),
                                            "Não encontrado")
                                    )</f>
        <v>171.45</v>
      </c>
      <c r="I114" s="21">
        <f>H114*G114/1</f>
        <v>171.45</v>
      </c>
      <c r="J114" s="21">
        <f t="shared" si="29"/>
        <v>0</v>
      </c>
      <c r="K114" s="21">
        <f t="shared" si="29"/>
        <v>0</v>
      </c>
      <c r="L114" s="21">
        <f>IF(
                        C114="INSUMO",
                                        IFERROR(
                                            IF(
                                                INDEX(
                                                    Insumos!C:C,
                                                    MATCH(
                                                        A114&amp;B114,
                                                        Insumos!I:I,
                                                        0)
                                                )="Mao_obra",
                                                INDEX(
                                                    Insumos!F:F,
                                                    MATCH(
                                                        A114&amp;B114,
                                                        Insumos!I:I,
                                                        0)
                                                ),
                                                0
                                            ),
                                            "Não encontrado"),
                                        IFERROR(
                                            INDEX(M:M,
                                                MATCH(
                                                    A114&amp;B114,AG:AG,
                                                    0)
                                            ),
                                            "Não encontrado")
                                    )</f>
        <v>0</v>
      </c>
      <c r="M114" s="21">
        <f>L114*G114/1</f>
        <v>0</v>
      </c>
      <c r="N114" s="21">
        <f>IF(
                        C114="INSUMO",
                                        IFERROR(
                                            IF(
                                                INDEX(
                                                    Insumos!C:C,
                                                    MATCH(
                                                        A114&amp;B114,
                                                        Insumos!I:I,
                                                        0)
                                                )="Equipamento",
                                                INDEX(
                                                    Insumos!F:F,
                                                    MATCH(
                                                        A114&amp;B114,
                                                        Insumos!I:I,
                                                        0)
                                                ),
                                                0
                                            ),
                                            "Não encontrado"),
                                        IFERROR(
                                            INDEX(O:O,
                                                MATCH(
                                                    A114&amp;B114,AG:AG,
                                                    0)
                                            ),
                                            "Não encontrado")
                                    )</f>
        <v>0</v>
      </c>
      <c r="O114" s="21">
        <f>N114*G114/1</f>
        <v>0</v>
      </c>
      <c r="P114" s="21">
        <f>IF(
                        C114="INSUMO",
                                        IFERROR(
                                            IF(
                                                INDEX(
                                                    Insumos!C:C,
                                                    MATCH(
                                                        A114&amp;B114,
                                                        Insumos!I:I,
                                                        0)
                                                )="Transporte",
                                                INDEX(
                                                    Insumos!F:F,
                                                    MATCH(
                                                        A114&amp;B114,
                                                        Insumos!I:I,
                                                        0)
                                                ),
                                                0
                                            ),
                                            "Não encontrado"),
                                        IFERROR(
                                            INDEX(Q:Q,
                                                MATCH(
                                                    A114&amp;B114,AG:AG,
                                                    0)
                                            ),
                                            "Não encontrado")
                                    )</f>
        <v>0</v>
      </c>
      <c r="Q114" s="21">
        <f>P114*G114/1</f>
        <v>0</v>
      </c>
      <c r="R114" s="21">
        <f>IF(
                        C114="INSUMO",
                                        IFERROR(
                                            IF(
                                                INDEX(
                                                    Insumos!C:C,
                                                    MATCH(
                                                        A114&amp;B114,
                                                        Insumos!I:I,
                                                        0)
                                                )="Terceirizados",
                                                INDEX(
                                                    Insumos!F:F,
                                                    MATCH(
                                                        A114&amp;B114,
                                                        Insumos!I:I,
                                                        0)
                                                ),
                                                0
                                            ),
                                            "Não encontrado"),
                                        IFERROR(
                                            INDEX(S:S,
                                                MATCH(
                                                    A114&amp;B114,AG:AG,
                                                    0)
                                            ),
                                            "Não encontrado")
                                    )</f>
        <v>0</v>
      </c>
      <c r="S114" s="21">
        <f>R114*G114/1</f>
        <v>0</v>
      </c>
      <c r="T114" s="21">
        <f>IF(
                        C114="INSUMO",
                                        IFERROR(
                                            IF(
                                                INDEX(
                                                    Insumos!C:C,
                                                    MATCH(
                                                        A114&amp;B114,
                                                        Insumos!I:I,
                                                        0)
                                                )="Comissionamento",
                                                INDEX(
                                                    Insumos!F:F,
                                                    MATCH(
                                                        A114&amp;B114,
                                                        Insumos!I:I,
                                                        0)
                                                ),
                                                0
                                            ),
                                            "Não encontrado"),
                                        IFERROR(
                                            INDEX(U:U,
                                                MATCH(
                                                    A114&amp;B114,AG:AG,
                                                    0)
                                            ),
                                            "Não encontrado")
                                    )</f>
        <v>0</v>
      </c>
      <c r="U114" s="21">
        <f>T114*G114/1</f>
        <v>0</v>
      </c>
      <c r="V114" s="21">
        <f>IF(
                        C114="INSUMO",
                                        IFERROR(
                                            IF(
                                                INDEX(
                                                    Insumos!C:C,
                                                    MATCH(
                                                        A114&amp;B114,
                                                        Insumos!I:I,
                                                        0)
                                                )="Verba",
                                                INDEX(
                                                    Insumos!F:F,
                                                    MATCH(
                                                        A114&amp;B114,
                                                        Insumos!I:I,
                                                        0)
                                                ),
                                                0
                                            ),
                                            "Não encontrado"),
                                        IFERROR(
                                            INDEX(W:W,
                                                MATCH(
                                                    A114&amp;B114,AG:AG,
                                                    0)
                                            ),
                                            "Não encontrado")
                                    )</f>
        <v>0</v>
      </c>
      <c r="W114" s="21">
        <f>V114*G114/1</f>
        <v>0</v>
      </c>
      <c r="X114" s="21">
        <f>IF(
                        C114="INSUMO",
                                        IFERROR(
                                            IF(
                                                INDEX(
                                                    Insumos!C:C,
                                                    MATCH(
                                                        A114&amp;B114,
                                                        Insumos!I:I,
                                                        0)
                                                )="Outro",
                                                INDEX(
                                                    Insumos!F:F,
                                                    MATCH(
                                                        A114&amp;B114,
                                                        Insumos!I:I,
                                                        0)
                                                ),
                                                0
                                            ),
                                            "Não encontrado"),
                                        IFERROR(
                                            INDEX(Y:Y,
                                                MATCH(
                                                    A114&amp;B114,AG:AG,
                                                    0)
                                            ),
                                            "Não encontrado")
                                    )</f>
        <v>0</v>
      </c>
      <c r="Y114" s="21">
        <f>X114*G114/1</f>
        <v>0</v>
      </c>
      <c r="Z114" s="21">
        <f>IF(
                            C114="INSUMO",
                            IFERROR(
                                INDEX(
                                    Insumos!F:F,
                                    MATCH(
                                        A114&amp;B114,
                                        Insumos!I:I,
                                        0)
                                ),
                                "Não encontrado"),
                            IFERROR(
                                INDEX(AA:AA,
                                    MATCH(
                                        A114&amp;B114,AG:AG,
                                        0)
                                ),
                                "Não encontrado")
                        )</f>
        <v>171.45</v>
      </c>
      <c r="AA114" s="21">
        <f>G114*Z114</f>
        <v>171.45</v>
      </c>
      <c r="AB114" s="45"/>
      <c r="AC114" s="45"/>
      <c r="AD114" s="61" t="s">
        <v>89</v>
      </c>
      <c r="AE114" s="72"/>
      <c r="AF114" s="72"/>
    </row>
    <row r="115" spans="1:33" x14ac:dyDescent="0.2">
      <c r="A115" s="63" t="s">
        <v>151</v>
      </c>
      <c r="B115" s="64" t="s">
        <v>45</v>
      </c>
      <c r="C115" s="65" t="s">
        <v>89</v>
      </c>
      <c r="D115" s="66" t="s">
        <v>488</v>
      </c>
      <c r="E115" s="66" t="s">
        <v>152</v>
      </c>
      <c r="F115" s="67" t="s">
        <v>66</v>
      </c>
      <c r="G115" s="22"/>
      <c r="H115" s="23"/>
      <c r="I115" s="23">
        <f>SUM(I116:I119)</f>
        <v>26.13552</v>
      </c>
      <c r="J115" s="23"/>
      <c r="K115" s="23">
        <f>SUM(K116:K119)</f>
        <v>3.6331232400000006</v>
      </c>
      <c r="L115" s="23"/>
      <c r="M115" s="23">
        <f>SUM(M116:M119)</f>
        <v>3.6331232400000006</v>
      </c>
      <c r="N115" s="23"/>
      <c r="O115" s="23">
        <f>SUM(O116:O119)</f>
        <v>0</v>
      </c>
      <c r="P115" s="23"/>
      <c r="Q115" s="23">
        <f>SUM(Q116:Q119)</f>
        <v>0</v>
      </c>
      <c r="R115" s="23"/>
      <c r="S115" s="23">
        <f>SUM(S116:S119)</f>
        <v>0</v>
      </c>
      <c r="T115" s="23"/>
      <c r="U115" s="23">
        <f>SUM(U116:U119)</f>
        <v>0</v>
      </c>
      <c r="V115" s="23"/>
      <c r="W115" s="23">
        <f>SUM(W116:W119)</f>
        <v>0</v>
      </c>
      <c r="X115" s="23"/>
      <c r="Y115" s="23">
        <f>SUM(Y116:Y119)</f>
        <v>0</v>
      </c>
      <c r="Z115" s="23"/>
      <c r="AA115" s="23">
        <f>SUM(AA116:AA119)</f>
        <v>29.768643239999999</v>
      </c>
      <c r="AB115" s="43" t="s">
        <v>89</v>
      </c>
      <c r="AC115" s="43"/>
      <c r="AD115" s="66" t="s">
        <v>89</v>
      </c>
      <c r="AE115" s="68" t="s">
        <v>89</v>
      </c>
      <c r="AF115" s="68" t="s">
        <v>491</v>
      </c>
      <c r="AG115" t="str">
        <f>A115&amp;B115&amp;C115</f>
        <v>0395PRÓPRIA</v>
      </c>
    </row>
    <row r="116" spans="1:33" ht="25.5" x14ac:dyDescent="0.2">
      <c r="A116" s="59" t="s">
        <v>596</v>
      </c>
      <c r="B116" s="60" t="s">
        <v>98</v>
      </c>
      <c r="C116" s="71" t="s">
        <v>46</v>
      </c>
      <c r="D116" s="61" t="s">
        <v>488</v>
      </c>
      <c r="E116" s="61" t="s">
        <v>597</v>
      </c>
      <c r="F116" s="17" t="s">
        <v>511</v>
      </c>
      <c r="G116" s="17">
        <v>0.10299999999999999</v>
      </c>
      <c r="H116" s="21">
        <f>IF(
                        C116="INSUMO",
                                        IFERROR(
                                            IF(
                                                INDEX(
                                                    Insumos!C:C,
                                                    MATCH(
                                                        A116&amp;B116,
                                                        Insumos!I:I,
                                                        0)
                                                )="Material",
                                                INDEX(
                                                    Insumos!F:F,
                                                    MATCH(
                                                        A116&amp;B116,
                                                        Insumos!I:I,
                                                        0)
                                                ),
                                                0
                                            ),
                                            "Não encontrado"),
                                        IFERROR(
                                            INDEX(I:I,
                                                MATCH(
                                                    A116&amp;B116,AG:AG,
                                                    0)
                                            ),
                                            "Não encontrado")
                                    )</f>
        <v>4.22</v>
      </c>
      <c r="I116" s="21">
        <f>H116*G116/1</f>
        <v>0.43465999999999994</v>
      </c>
      <c r="J116" s="21">
        <f t="shared" ref="J116:K119" si="30">T116 + N116 + L116 + X116 + R116 + P116 + V116</f>
        <v>26.163144000000003</v>
      </c>
      <c r="K116" s="21">
        <f t="shared" si="30"/>
        <v>2.6948038320000003</v>
      </c>
      <c r="L116" s="21">
        <f>IF(
                        C116="INSUMO",
                                        IFERROR(
                                            IF(
                                                INDEX(
                                                    Insumos!C:C,
                                                    MATCH(
                                                        A116&amp;B116,
                                                        Insumos!I:I,
                                                        0)
                                                )="Mao_obra",
                                                INDEX(
                                                    Insumos!F:F,
                                                    MATCH(
                                                        A116&amp;B116,
                                                        Insumos!I:I,
                                                        0)
                                                ),
                                                0
                                            ),
                                            "Não encontrado"),
                                        IFERROR(
                                            INDEX(M:M,
                                                MATCH(
                                                    A116&amp;B116,AG:AG,
                                                    0)
                                            ),
                                            "Não encontrado")
                                    )</f>
        <v>26.163144000000003</v>
      </c>
      <c r="M116" s="21">
        <f>L116*G116/1</f>
        <v>2.6948038320000003</v>
      </c>
      <c r="N116" s="21">
        <f>IF(
                        C116="INSUMO",
                                        IFERROR(
                                            IF(
                                                INDEX(
                                                    Insumos!C:C,
                                                    MATCH(
                                                        A116&amp;B116,
                                                        Insumos!I:I,
                                                        0)
                                                )="Equipamento",
                                                INDEX(
                                                    Insumos!F:F,
                                                    MATCH(
                                                        A116&amp;B116,
                                                        Insumos!I:I,
                                                        0)
                                                ),
                                                0
                                            ),
                                            "Não encontrado"),
                                        IFERROR(
                                            INDEX(O:O,
                                                MATCH(
                                                    A116&amp;B116,AG:AG,
                                                    0)
                                            ),
                                            "Não encontrado")
                                    )</f>
        <v>0</v>
      </c>
      <c r="O116" s="21">
        <f>N116*G116/1</f>
        <v>0</v>
      </c>
      <c r="P116" s="21">
        <f>IF(
                        C116="INSUMO",
                                        IFERROR(
                                            IF(
                                                INDEX(
                                                    Insumos!C:C,
                                                    MATCH(
                                                        A116&amp;B116,
                                                        Insumos!I:I,
                                                        0)
                                                )="Transporte",
                                                INDEX(
                                                    Insumos!F:F,
                                                    MATCH(
                                                        A116&amp;B116,
                                                        Insumos!I:I,
                                                        0)
                                                ),
                                                0
                                            ),
                                            "Não encontrado"),
                                        IFERROR(
                                            INDEX(Q:Q,
                                                MATCH(
                                                    A116&amp;B116,AG:AG,
                                                    0)
                                            ),
                                            "Não encontrado")
                                    )</f>
        <v>0</v>
      </c>
      <c r="Q116" s="21">
        <f>P116*G116/1</f>
        <v>0</v>
      </c>
      <c r="R116" s="21">
        <f>IF(
                        C116="INSUMO",
                                        IFERROR(
                                            IF(
                                                INDEX(
                                                    Insumos!C:C,
                                                    MATCH(
                                                        A116&amp;B116,
                                                        Insumos!I:I,
                                                        0)
                                                )="Terceirizados",
                                                INDEX(
                                                    Insumos!F:F,
                                                    MATCH(
                                                        A116&amp;B116,
                                                        Insumos!I:I,
                                                        0)
                                                ),
                                                0
                                            ),
                                            "Não encontrado"),
                                        IFERROR(
                                            INDEX(S:S,
                                                MATCH(
                                                    A116&amp;B116,AG:AG,
                                                    0)
                                            ),
                                            "Não encontrado")
                                    )</f>
        <v>0</v>
      </c>
      <c r="S116" s="21">
        <f>R116*G116/1</f>
        <v>0</v>
      </c>
      <c r="T116" s="21">
        <f>IF(
                        C116="INSUMO",
                                        IFERROR(
                                            IF(
                                                INDEX(
                                                    Insumos!C:C,
                                                    MATCH(
                                                        A116&amp;B116,
                                                        Insumos!I:I,
                                                        0)
                                                )="Comissionamento",
                                                INDEX(
                                                    Insumos!F:F,
                                                    MATCH(
                                                        A116&amp;B116,
                                                        Insumos!I:I,
                                                        0)
                                                ),
                                                0
                                            ),
                                            "Não encontrado"),
                                        IFERROR(
                                            INDEX(U:U,
                                                MATCH(
                                                    A116&amp;B116,AG:AG,
                                                    0)
                                            ),
                                            "Não encontrado")
                                    )</f>
        <v>0</v>
      </c>
      <c r="U116" s="21">
        <f>T116*G116/1</f>
        <v>0</v>
      </c>
      <c r="V116" s="21">
        <f>IF(
                        C116="INSUMO",
                                        IFERROR(
                                            IF(
                                                INDEX(
                                                    Insumos!C:C,
                                                    MATCH(
                                                        A116&amp;B116,
                                                        Insumos!I:I,
                                                        0)
                                                )="Verba",
                                                INDEX(
                                                    Insumos!F:F,
                                                    MATCH(
                                                        A116&amp;B116,
                                                        Insumos!I:I,
                                                        0)
                                                ),
                                                0
                                            ),
                                            "Não encontrado"),
                                        IFERROR(
                                            INDEX(W:W,
                                                MATCH(
                                                    A116&amp;B116,AG:AG,
                                                    0)
                                            ),
                                            "Não encontrado")
                                    )</f>
        <v>0</v>
      </c>
      <c r="W116" s="21">
        <f>V116*G116/1</f>
        <v>0</v>
      </c>
      <c r="X116" s="21">
        <f>IF(
                        C116="INSUMO",
                                        IFERROR(
                                            IF(
                                                INDEX(
                                                    Insumos!C:C,
                                                    MATCH(
                                                        A116&amp;B116,
                                                        Insumos!I:I,
                                                        0)
                                                )="Outro",
                                                INDEX(
                                                    Insumos!F:F,
                                                    MATCH(
                                                        A116&amp;B116,
                                                        Insumos!I:I,
                                                        0)
                                                ),
                                                0
                                            ),
                                            "Não encontrado"),
                                        IFERROR(
                                            INDEX(Y:Y,
                                                MATCH(
                                                    A116&amp;B116,AG:AG,
                                                    0)
                                            ),
                                            "Não encontrado")
                                    )</f>
        <v>0</v>
      </c>
      <c r="Y116" s="21">
        <f>X116*G116/1</f>
        <v>0</v>
      </c>
      <c r="Z116" s="21">
        <f>IF(
                            C116="INSUMO",
                            IFERROR(
                                INDEX(
                                    Insumos!F:F,
                                    MATCH(
                                        A116&amp;B116,
                                        Insumos!I:I,
                                        0)
                                ),
                                "Não encontrado"),
                            IFERROR(
                                INDEX(AA:AA,
                                    MATCH(
                                        A116&amp;B116,AG:AG,
                                        0)
                                ),
                                "Não encontrado")
                        )</f>
        <v>30.383144000000001</v>
      </c>
      <c r="AA116" s="21">
        <f>G116*Z116</f>
        <v>3.1294638319999999</v>
      </c>
      <c r="AB116" s="45"/>
      <c r="AC116" s="45"/>
      <c r="AD116" s="61" t="s">
        <v>89</v>
      </c>
      <c r="AE116" s="72"/>
      <c r="AF116" s="72"/>
    </row>
    <row r="117" spans="1:33" ht="25.5" x14ac:dyDescent="0.2">
      <c r="A117" s="54" t="s">
        <v>514</v>
      </c>
      <c r="B117" s="55" t="s">
        <v>98</v>
      </c>
      <c r="C117" s="69" t="s">
        <v>46</v>
      </c>
      <c r="D117" s="57" t="s">
        <v>488</v>
      </c>
      <c r="E117" s="57" t="s">
        <v>515</v>
      </c>
      <c r="F117" s="16" t="s">
        <v>511</v>
      </c>
      <c r="G117" s="16">
        <v>5.1999999999999998E-2</v>
      </c>
      <c r="H117" s="20">
        <f>IF(
                        C117="INSUMO",
                                        IFERROR(
                                            IF(
                                                INDEX(
                                                    Insumos!C:C,
                                                    MATCH(
                                                        A117&amp;B117,
                                                        Insumos!I:I,
                                                        0)
                                                )="Material",
                                                INDEX(
                                                    Insumos!F:F,
                                                    MATCH(
                                                        A117&amp;B117,
                                                        Insumos!I:I,
                                                        0)
                                                ),
                                                0
                                            ),
                                            "Não encontrado"),
                                        IFERROR(
                                            INDEX(I:I,
                                                MATCH(
                                                    A117&amp;B117,AG:AG,
                                                    0)
                                            ),
                                            "Não encontrado")
                                    )</f>
        <v>4.13</v>
      </c>
      <c r="I117" s="20">
        <f>H117*G117/1</f>
        <v>0.21475999999999998</v>
      </c>
      <c r="J117" s="20">
        <f t="shared" si="30"/>
        <v>18.044604000000003</v>
      </c>
      <c r="K117" s="20">
        <f t="shared" si="30"/>
        <v>0.93831940800000013</v>
      </c>
      <c r="L117" s="20">
        <f>IF(
                        C117="INSUMO",
                                        IFERROR(
                                            IF(
                                                INDEX(
                                                    Insumos!C:C,
                                                    MATCH(
                                                        A117&amp;B117,
                                                        Insumos!I:I,
                                                        0)
                                                )="Mao_obra",
                                                INDEX(
                                                    Insumos!F:F,
                                                    MATCH(
                                                        A117&amp;B117,
                                                        Insumos!I:I,
                                                        0)
                                                ),
                                                0
                                            ),
                                            "Não encontrado"),
                                        IFERROR(
                                            INDEX(M:M,
                                                MATCH(
                                                    A117&amp;B117,AG:AG,
                                                    0)
                                            ),
                                            "Não encontrado")
                                    )</f>
        <v>18.044604000000003</v>
      </c>
      <c r="M117" s="20">
        <f>L117*G117/1</f>
        <v>0.93831940800000013</v>
      </c>
      <c r="N117" s="20">
        <f>IF(
                        C117="INSUMO",
                                        IFERROR(
                                            IF(
                                                INDEX(
                                                    Insumos!C:C,
                                                    MATCH(
                                                        A117&amp;B117,
                                                        Insumos!I:I,
                                                        0)
                                                )="Equipamento",
                                                INDEX(
                                                    Insumos!F:F,
                                                    MATCH(
                                                        A117&amp;B117,
                                                        Insumos!I:I,
                                                        0)
                                                ),
                                                0
                                            ),
                                            "Não encontrado"),
                                        IFERROR(
                                            INDEX(O:O,
                                                MATCH(
                                                    A117&amp;B117,AG:AG,
                                                    0)
                                            ),
                                            "Não encontrado")
                                    )</f>
        <v>0</v>
      </c>
      <c r="O117" s="20">
        <f>N117*G117/1</f>
        <v>0</v>
      </c>
      <c r="P117" s="20">
        <f>IF(
                        C117="INSUMO",
                                        IFERROR(
                                            IF(
                                                INDEX(
                                                    Insumos!C:C,
                                                    MATCH(
                                                        A117&amp;B117,
                                                        Insumos!I:I,
                                                        0)
                                                )="Transporte",
                                                INDEX(
                                                    Insumos!F:F,
                                                    MATCH(
                                                        A117&amp;B117,
                                                        Insumos!I:I,
                                                        0)
                                                ),
                                                0
                                            ),
                                            "Não encontrado"),
                                        IFERROR(
                                            INDEX(Q:Q,
                                                MATCH(
                                                    A117&amp;B117,AG:AG,
                                                    0)
                                            ),
                                            "Não encontrado")
                                    )</f>
        <v>0</v>
      </c>
      <c r="Q117" s="20">
        <f>P117*G117/1</f>
        <v>0</v>
      </c>
      <c r="R117" s="20">
        <f>IF(
                        C117="INSUMO",
                                        IFERROR(
                                            IF(
                                                INDEX(
                                                    Insumos!C:C,
                                                    MATCH(
                                                        A117&amp;B117,
                                                        Insumos!I:I,
                                                        0)
                                                )="Terceirizados",
                                                INDEX(
                                                    Insumos!F:F,
                                                    MATCH(
                                                        A117&amp;B117,
                                                        Insumos!I:I,
                                                        0)
                                                ),
                                                0
                                            ),
                                            "Não encontrado"),
                                        IFERROR(
                                            INDEX(S:S,
                                                MATCH(
                                                    A117&amp;B117,AG:AG,
                                                    0)
                                            ),
                                            "Não encontrado")
                                    )</f>
        <v>0</v>
      </c>
      <c r="S117" s="20">
        <f>R117*G117/1</f>
        <v>0</v>
      </c>
      <c r="T117" s="20">
        <f>IF(
                        C117="INSUMO",
                                        IFERROR(
                                            IF(
                                                INDEX(
                                                    Insumos!C:C,
                                                    MATCH(
                                                        A117&amp;B117,
                                                        Insumos!I:I,
                                                        0)
                                                )="Comissionamento",
                                                INDEX(
                                                    Insumos!F:F,
                                                    MATCH(
                                                        A117&amp;B117,
                                                        Insumos!I:I,
                                                        0)
                                                ),
                                                0
                                            ),
                                            "Não encontrado"),
                                        IFERROR(
                                            INDEX(U:U,
                                                MATCH(
                                                    A117&amp;B117,AG:AG,
                                                    0)
                                            ),
                                            "Não encontrado")
                                    )</f>
        <v>0</v>
      </c>
      <c r="U117" s="20">
        <f>T117*G117/1</f>
        <v>0</v>
      </c>
      <c r="V117" s="20">
        <f>IF(
                        C117="INSUMO",
                                        IFERROR(
                                            IF(
                                                INDEX(
                                                    Insumos!C:C,
                                                    MATCH(
                                                        A117&amp;B117,
                                                        Insumos!I:I,
                                                        0)
                                                )="Verba",
                                                INDEX(
                                                    Insumos!F:F,
                                                    MATCH(
                                                        A117&amp;B117,
                                                        Insumos!I:I,
                                                        0)
                                                ),
                                                0
                                            ),
                                            "Não encontrado"),
                                        IFERROR(
                                            INDEX(W:W,
                                                MATCH(
                                                    A117&amp;B117,AG:AG,
                                                    0)
                                            ),
                                            "Não encontrado")
                                    )</f>
        <v>0</v>
      </c>
      <c r="W117" s="20">
        <f>V117*G117/1</f>
        <v>0</v>
      </c>
      <c r="X117" s="20">
        <f>IF(
                        C117="INSUMO",
                                        IFERROR(
                                            IF(
                                                INDEX(
                                                    Insumos!C:C,
                                                    MATCH(
                                                        A117&amp;B117,
                                                        Insumos!I:I,
                                                        0)
                                                )="Outro",
                                                INDEX(
                                                    Insumos!F:F,
                                                    MATCH(
                                                        A117&amp;B117,
                                                        Insumos!I:I,
                                                        0)
                                                ),
                                                0
                                            ),
                                            "Não encontrado"),
                                        IFERROR(
                                            INDEX(Y:Y,
                                                MATCH(
                                                    A117&amp;B117,AG:AG,
                                                    0)
                                            ),
                                            "Não encontrado")
                                    )</f>
        <v>0</v>
      </c>
      <c r="Y117" s="20">
        <f>X117*G117/1</f>
        <v>0</v>
      </c>
      <c r="Z117" s="20">
        <f>IF(
                            C117="INSUMO",
                            IFERROR(
                                INDEX(
                                    Insumos!F:F,
                                    MATCH(
                                        A117&amp;B117,
                                        Insumos!I:I,
                                        0)
                                ),
                                "Não encontrado"),
                            IFERROR(
                                INDEX(AA:AA,
                                    MATCH(
                                        A117&amp;B117,AG:AG,
                                        0)
                                ),
                                "Não encontrado")
                        )</f>
        <v>22.174604000000002</v>
      </c>
      <c r="AA117" s="20">
        <f>G117*Z117</f>
        <v>1.153079408</v>
      </c>
      <c r="AB117" s="44"/>
      <c r="AC117" s="44"/>
      <c r="AD117" s="57" t="s">
        <v>89</v>
      </c>
      <c r="AE117" s="70"/>
      <c r="AF117" s="70"/>
    </row>
    <row r="118" spans="1:33" x14ac:dyDescent="0.2">
      <c r="A118" s="59" t="s">
        <v>616</v>
      </c>
      <c r="B118" s="60" t="s">
        <v>98</v>
      </c>
      <c r="C118" s="71" t="s">
        <v>58</v>
      </c>
      <c r="D118" s="61" t="s">
        <v>488</v>
      </c>
      <c r="E118" s="61" t="s">
        <v>617</v>
      </c>
      <c r="F118" s="17" t="s">
        <v>537</v>
      </c>
      <c r="G118" s="17">
        <v>0.33</v>
      </c>
      <c r="H118" s="21">
        <f>IF(
                        C118="INSUMO",
                                        IFERROR(
                                            IF(
                                                INDEX(
                                                    Insumos!C:C,
                                                    MATCH(
                                                        A118&amp;B118,
                                                        Insumos!I:I,
                                                        0)
                                                )="Material",
                                                INDEX(
                                                    Insumos!F:F,
                                                    MATCH(
                                                        A118&amp;B118,
                                                        Insumos!I:I,
                                                        0)
                                                ),
                                                0
                                            ),
                                            "Não encontrado"),
                                        IFERROR(
                                            INDEX(I:I,
                                                MATCH(
                                                    A118&amp;B118,AG:AG,
                                                    0)
                                            ),
                                            "Não encontrado")
                                    )</f>
        <v>33.17</v>
      </c>
      <c r="I118" s="21">
        <f>H118*G118/1</f>
        <v>10.946100000000001</v>
      </c>
      <c r="J118" s="21">
        <f t="shared" si="30"/>
        <v>0</v>
      </c>
      <c r="K118" s="21">
        <f t="shared" si="30"/>
        <v>0</v>
      </c>
      <c r="L118" s="21">
        <f>IF(
                        C118="INSUMO",
                                        IFERROR(
                                            IF(
                                                INDEX(
                                                    Insumos!C:C,
                                                    MATCH(
                                                        A118&amp;B118,
                                                        Insumos!I:I,
                                                        0)
                                                )="Mao_obra",
                                                INDEX(
                                                    Insumos!F:F,
                                                    MATCH(
                                                        A118&amp;B118,
                                                        Insumos!I:I,
                                                        0)
                                                ),
                                                0
                                            ),
                                            "Não encontrado"),
                                        IFERROR(
                                            INDEX(M:M,
                                                MATCH(
                                                    A118&amp;B118,AG:AG,
                                                    0)
                                            ),
                                            "Não encontrado")
                                    )</f>
        <v>0</v>
      </c>
      <c r="M118" s="21">
        <f>L118*G118/1</f>
        <v>0</v>
      </c>
      <c r="N118" s="21">
        <f>IF(
                        C118="INSUMO",
                                        IFERROR(
                                            IF(
                                                INDEX(
                                                    Insumos!C:C,
                                                    MATCH(
                                                        A118&amp;B118,
                                                        Insumos!I:I,
                                                        0)
                                                )="Equipamento",
                                                INDEX(
                                                    Insumos!F:F,
                                                    MATCH(
                                                        A118&amp;B118,
                                                        Insumos!I:I,
                                                        0)
                                                ),
                                                0
                                            ),
                                            "Não encontrado"),
                                        IFERROR(
                                            INDEX(O:O,
                                                MATCH(
                                                    A118&amp;B118,AG:AG,
                                                    0)
                                            ),
                                            "Não encontrado")
                                    )</f>
        <v>0</v>
      </c>
      <c r="O118" s="21">
        <f>N118*G118/1</f>
        <v>0</v>
      </c>
      <c r="P118" s="21">
        <f>IF(
                        C118="INSUMO",
                                        IFERROR(
                                            IF(
                                                INDEX(
                                                    Insumos!C:C,
                                                    MATCH(
                                                        A118&amp;B118,
                                                        Insumos!I:I,
                                                        0)
                                                )="Transporte",
                                                INDEX(
                                                    Insumos!F:F,
                                                    MATCH(
                                                        A118&amp;B118,
                                                        Insumos!I:I,
                                                        0)
                                                ),
                                                0
                                            ),
                                            "Não encontrado"),
                                        IFERROR(
                                            INDEX(Q:Q,
                                                MATCH(
                                                    A118&amp;B118,AG:AG,
                                                    0)
                                            ),
                                            "Não encontrado")
                                    )</f>
        <v>0</v>
      </c>
      <c r="Q118" s="21">
        <f>P118*G118/1</f>
        <v>0</v>
      </c>
      <c r="R118" s="21">
        <f>IF(
                        C118="INSUMO",
                                        IFERROR(
                                            IF(
                                                INDEX(
                                                    Insumos!C:C,
                                                    MATCH(
                                                        A118&amp;B118,
                                                        Insumos!I:I,
                                                        0)
                                                )="Terceirizados",
                                                INDEX(
                                                    Insumos!F:F,
                                                    MATCH(
                                                        A118&amp;B118,
                                                        Insumos!I:I,
                                                        0)
                                                ),
                                                0
                                            ),
                                            "Não encontrado"),
                                        IFERROR(
                                            INDEX(S:S,
                                                MATCH(
                                                    A118&amp;B118,AG:AG,
                                                    0)
                                            ),
                                            "Não encontrado")
                                    )</f>
        <v>0</v>
      </c>
      <c r="S118" s="21">
        <f>R118*G118/1</f>
        <v>0</v>
      </c>
      <c r="T118" s="21">
        <f>IF(
                        C118="INSUMO",
                                        IFERROR(
                                            IF(
                                                INDEX(
                                                    Insumos!C:C,
                                                    MATCH(
                                                        A118&amp;B118,
                                                        Insumos!I:I,
                                                        0)
                                                )="Comissionamento",
                                                INDEX(
                                                    Insumos!F:F,
                                                    MATCH(
                                                        A118&amp;B118,
                                                        Insumos!I:I,
                                                        0)
                                                ),
                                                0
                                            ),
                                            "Não encontrado"),
                                        IFERROR(
                                            INDEX(U:U,
                                                MATCH(
                                                    A118&amp;B118,AG:AG,
                                                    0)
                                            ),
                                            "Não encontrado")
                                    )</f>
        <v>0</v>
      </c>
      <c r="U118" s="21">
        <f>T118*G118/1</f>
        <v>0</v>
      </c>
      <c r="V118" s="21">
        <f>IF(
                        C118="INSUMO",
                                        IFERROR(
                                            IF(
                                                INDEX(
                                                    Insumos!C:C,
                                                    MATCH(
                                                        A118&amp;B118,
                                                        Insumos!I:I,
                                                        0)
                                                )="Verba",
                                                INDEX(
                                                    Insumos!F:F,
                                                    MATCH(
                                                        A118&amp;B118,
                                                        Insumos!I:I,
                                                        0)
                                                ),
                                                0
                                            ),
                                            "Não encontrado"),
                                        IFERROR(
                                            INDEX(W:W,
                                                MATCH(
                                                    A118&amp;B118,AG:AG,
                                                    0)
                                            ),
                                            "Não encontrado")
                                    )</f>
        <v>0</v>
      </c>
      <c r="W118" s="21">
        <f>V118*G118/1</f>
        <v>0</v>
      </c>
      <c r="X118" s="21">
        <f>IF(
                        C118="INSUMO",
                                        IFERROR(
                                            IF(
                                                INDEX(
                                                    Insumos!C:C,
                                                    MATCH(
                                                        A118&amp;B118,
                                                        Insumos!I:I,
                                                        0)
                                                )="Outro",
                                                INDEX(
                                                    Insumos!F:F,
                                                    MATCH(
                                                        A118&amp;B118,
                                                        Insumos!I:I,
                                                        0)
                                                ),
                                                0
                                            ),
                                            "Não encontrado"),
                                        IFERROR(
                                            INDEX(Y:Y,
                                                MATCH(
                                                    A118&amp;B118,AG:AG,
                                                    0)
                                            ),
                                            "Não encontrado")
                                    )</f>
        <v>0</v>
      </c>
      <c r="Y118" s="21">
        <f>X118*G118/1</f>
        <v>0</v>
      </c>
      <c r="Z118" s="21">
        <f>IF(
                            C118="INSUMO",
                            IFERROR(
                                INDEX(
                                    Insumos!F:F,
                                    MATCH(
                                        A118&amp;B118,
                                        Insumos!I:I,
                                        0)
                                ),
                                "Não encontrado"),
                            IFERROR(
                                INDEX(AA:AA,
                                    MATCH(
                                        A118&amp;B118,AG:AG,
                                        0)
                                ),
                                "Não encontrado")
                        )</f>
        <v>33.17</v>
      </c>
      <c r="AA118" s="21">
        <f>G118*Z118</f>
        <v>10.946100000000001</v>
      </c>
      <c r="AB118" s="45"/>
      <c r="AC118" s="45"/>
      <c r="AD118" s="61" t="s">
        <v>89</v>
      </c>
      <c r="AE118" s="72"/>
      <c r="AF118" s="72"/>
    </row>
    <row r="119" spans="1:33" ht="25.5" x14ac:dyDescent="0.2">
      <c r="A119" s="54" t="s">
        <v>623</v>
      </c>
      <c r="B119" s="55" t="s">
        <v>213</v>
      </c>
      <c r="C119" s="69" t="s">
        <v>58</v>
      </c>
      <c r="D119" s="57" t="s">
        <v>488</v>
      </c>
      <c r="E119" s="57" t="s">
        <v>624</v>
      </c>
      <c r="F119" s="16" t="s">
        <v>625</v>
      </c>
      <c r="G119" s="16">
        <v>1</v>
      </c>
      <c r="H119" s="20">
        <f>IF(
                        C119="INSUMO",
                                        IFERROR(
                                            IF(
                                                INDEX(
                                                    Insumos!C:C,
                                                    MATCH(
                                                        A119&amp;B119,
                                                        Insumos!I:I,
                                                        0)
                                                )="Material",
                                                INDEX(
                                                    Insumos!F:F,
                                                    MATCH(
                                                        A119&amp;B119,
                                                        Insumos!I:I,
                                                        0)
                                                ),
                                                0
                                            ),
                                            "Não encontrado"),
                                        IFERROR(
                                            INDEX(I:I,
                                                MATCH(
                                                    A119&amp;B119,AG:AG,
                                                    0)
                                            ),
                                            "Não encontrado")
                                    )</f>
        <v>14.54</v>
      </c>
      <c r="I119" s="20">
        <f>H119*G119/1</f>
        <v>14.54</v>
      </c>
      <c r="J119" s="20">
        <f t="shared" si="30"/>
        <v>0</v>
      </c>
      <c r="K119" s="20">
        <f t="shared" si="30"/>
        <v>0</v>
      </c>
      <c r="L119" s="20">
        <f>IF(
                        C119="INSUMO",
                                        IFERROR(
                                            IF(
                                                INDEX(
                                                    Insumos!C:C,
                                                    MATCH(
                                                        A119&amp;B119,
                                                        Insumos!I:I,
                                                        0)
                                                )="Mao_obra",
                                                INDEX(
                                                    Insumos!F:F,
                                                    MATCH(
                                                        A119&amp;B119,
                                                        Insumos!I:I,
                                                        0)
                                                ),
                                                0
                                            ),
                                            "Não encontrado"),
                                        IFERROR(
                                            INDEX(M:M,
                                                MATCH(
                                                    A119&amp;B119,AG:AG,
                                                    0)
                                            ),
                                            "Não encontrado")
                                    )</f>
        <v>0</v>
      </c>
      <c r="M119" s="20">
        <f>L119*G119/1</f>
        <v>0</v>
      </c>
      <c r="N119" s="20">
        <f>IF(
                        C119="INSUMO",
                                        IFERROR(
                                            IF(
                                                INDEX(
                                                    Insumos!C:C,
                                                    MATCH(
                                                        A119&amp;B119,
                                                        Insumos!I:I,
                                                        0)
                                                )="Equipamento",
                                                INDEX(
                                                    Insumos!F:F,
                                                    MATCH(
                                                        A119&amp;B119,
                                                        Insumos!I:I,
                                                        0)
                                                ),
                                                0
                                            ),
                                            "Não encontrado"),
                                        IFERROR(
                                            INDEX(O:O,
                                                MATCH(
                                                    A119&amp;B119,AG:AG,
                                                    0)
                                            ),
                                            "Não encontrado")
                                    )</f>
        <v>0</v>
      </c>
      <c r="O119" s="20">
        <f>N119*G119/1</f>
        <v>0</v>
      </c>
      <c r="P119" s="20">
        <f>IF(
                        C119="INSUMO",
                                        IFERROR(
                                            IF(
                                                INDEX(
                                                    Insumos!C:C,
                                                    MATCH(
                                                        A119&amp;B119,
                                                        Insumos!I:I,
                                                        0)
                                                )="Transporte",
                                                INDEX(
                                                    Insumos!F:F,
                                                    MATCH(
                                                        A119&amp;B119,
                                                        Insumos!I:I,
                                                        0)
                                                ),
                                                0
                                            ),
                                            "Não encontrado"),
                                        IFERROR(
                                            INDEX(Q:Q,
                                                MATCH(
                                                    A119&amp;B119,AG:AG,
                                                    0)
                                            ),
                                            "Não encontrado")
                                    )</f>
        <v>0</v>
      </c>
      <c r="Q119" s="20">
        <f>P119*G119/1</f>
        <v>0</v>
      </c>
      <c r="R119" s="20">
        <f>IF(
                        C119="INSUMO",
                                        IFERROR(
                                            IF(
                                                INDEX(
                                                    Insumos!C:C,
                                                    MATCH(
                                                        A119&amp;B119,
                                                        Insumos!I:I,
                                                        0)
                                                )="Terceirizados",
                                                INDEX(
                                                    Insumos!F:F,
                                                    MATCH(
                                                        A119&amp;B119,
                                                        Insumos!I:I,
                                                        0)
                                                ),
                                                0
                                            ),
                                            "Não encontrado"),
                                        IFERROR(
                                            INDEX(S:S,
                                                MATCH(
                                                    A119&amp;B119,AG:AG,
                                                    0)
                                            ),
                                            "Não encontrado")
                                    )</f>
        <v>0</v>
      </c>
      <c r="S119" s="20">
        <f>R119*G119/1</f>
        <v>0</v>
      </c>
      <c r="T119" s="20">
        <f>IF(
                        C119="INSUMO",
                                        IFERROR(
                                            IF(
                                                INDEX(
                                                    Insumos!C:C,
                                                    MATCH(
                                                        A119&amp;B119,
                                                        Insumos!I:I,
                                                        0)
                                                )="Comissionamento",
                                                INDEX(
                                                    Insumos!F:F,
                                                    MATCH(
                                                        A119&amp;B119,
                                                        Insumos!I:I,
                                                        0)
                                                ),
                                                0
                                            ),
                                            "Não encontrado"),
                                        IFERROR(
                                            INDEX(U:U,
                                                MATCH(
                                                    A119&amp;B119,AG:AG,
                                                    0)
                                            ),
                                            "Não encontrado")
                                    )</f>
        <v>0</v>
      </c>
      <c r="U119" s="20">
        <f>T119*G119/1</f>
        <v>0</v>
      </c>
      <c r="V119" s="20">
        <f>IF(
                        C119="INSUMO",
                                        IFERROR(
                                            IF(
                                                INDEX(
                                                    Insumos!C:C,
                                                    MATCH(
                                                        A119&amp;B119,
                                                        Insumos!I:I,
                                                        0)
                                                )="Verba",
                                                INDEX(
                                                    Insumos!F:F,
                                                    MATCH(
                                                        A119&amp;B119,
                                                        Insumos!I:I,
                                                        0)
                                                ),
                                                0
                                            ),
                                            "Não encontrado"),
                                        IFERROR(
                                            INDEX(W:W,
                                                MATCH(
                                                    A119&amp;B119,AG:AG,
                                                    0)
                                            ),
                                            "Não encontrado")
                                    )</f>
        <v>0</v>
      </c>
      <c r="W119" s="20">
        <f>V119*G119/1</f>
        <v>0</v>
      </c>
      <c r="X119" s="20">
        <f>IF(
                        C119="INSUMO",
                                        IFERROR(
                                            IF(
                                                INDEX(
                                                    Insumos!C:C,
                                                    MATCH(
                                                        A119&amp;B119,
                                                        Insumos!I:I,
                                                        0)
                                                )="Outro",
                                                INDEX(
                                                    Insumos!F:F,
                                                    MATCH(
                                                        A119&amp;B119,
                                                        Insumos!I:I,
                                                        0)
                                                ),
                                                0
                                            ),
                                            "Não encontrado"),
                                        IFERROR(
                                            INDEX(Y:Y,
                                                MATCH(
                                                    A119&amp;B119,AG:AG,
                                                    0)
                                            ),
                                            "Não encontrado")
                                    )</f>
        <v>0</v>
      </c>
      <c r="Y119" s="20">
        <f>X119*G119/1</f>
        <v>0</v>
      </c>
      <c r="Z119" s="20">
        <f>IF(
                            C119="INSUMO",
                            IFERROR(
                                INDEX(
                                    Insumos!F:F,
                                    MATCH(
                                        A119&amp;B119,
                                        Insumos!I:I,
                                        0)
                                ),
                                "Não encontrado"),
                            IFERROR(
                                INDEX(AA:AA,
                                    MATCH(
                                        A119&amp;B119,AG:AG,
                                        0)
                                ),
                                "Não encontrado")
                        )</f>
        <v>14.54</v>
      </c>
      <c r="AA119" s="20">
        <f>G119*Z119</f>
        <v>14.54</v>
      </c>
      <c r="AB119" s="44"/>
      <c r="AC119" s="44"/>
      <c r="AD119" s="57" t="s">
        <v>89</v>
      </c>
      <c r="AE119" s="70"/>
      <c r="AF119" s="70"/>
    </row>
    <row r="120" spans="1:33" x14ac:dyDescent="0.2">
      <c r="A120" s="63" t="s">
        <v>155</v>
      </c>
      <c r="B120" s="64" t="s">
        <v>154</v>
      </c>
      <c r="C120" s="65" t="s">
        <v>89</v>
      </c>
      <c r="D120" s="66" t="s">
        <v>488</v>
      </c>
      <c r="E120" s="66" t="s">
        <v>156</v>
      </c>
      <c r="F120" s="67" t="s">
        <v>70</v>
      </c>
      <c r="G120" s="22"/>
      <c r="H120" s="23"/>
      <c r="I120" s="23">
        <v>8.1323121720000007</v>
      </c>
      <c r="J120" s="23"/>
      <c r="K120" s="23">
        <v>3.6302092359215017</v>
      </c>
      <c r="L120" s="23"/>
      <c r="M120" s="23">
        <v>2.3940958078282351</v>
      </c>
      <c r="N120" s="23"/>
      <c r="O120" s="23">
        <v>1.2361134280932664</v>
      </c>
      <c r="P120" s="23"/>
      <c r="Q120" s="23">
        <v>0</v>
      </c>
      <c r="R120" s="23"/>
      <c r="S120" s="23">
        <v>0</v>
      </c>
      <c r="T120" s="23"/>
      <c r="U120" s="23">
        <v>0</v>
      </c>
      <c r="V120" s="23"/>
      <c r="W120" s="23">
        <v>0</v>
      </c>
      <c r="X120" s="23"/>
      <c r="Y120" s="23">
        <v>0</v>
      </c>
      <c r="Z120" s="23"/>
      <c r="AA120" s="23">
        <v>11.762521407921502</v>
      </c>
      <c r="AB120" s="43" t="s">
        <v>89</v>
      </c>
      <c r="AC120" s="43"/>
      <c r="AD120" s="66" t="s">
        <v>89</v>
      </c>
      <c r="AE120" s="68" t="s">
        <v>89</v>
      </c>
      <c r="AF120" s="68" t="s">
        <v>89</v>
      </c>
      <c r="AG120" t="str">
        <f>A120&amp;B120&amp;C120</f>
        <v>4915654SICRO</v>
      </c>
    </row>
    <row r="121" spans="1:33" x14ac:dyDescent="0.2">
      <c r="A121" s="59" t="s">
        <v>626</v>
      </c>
      <c r="B121" s="60" t="s">
        <v>154</v>
      </c>
      <c r="C121" s="71" t="s">
        <v>58</v>
      </c>
      <c r="D121" s="61" t="s">
        <v>488</v>
      </c>
      <c r="E121" s="61" t="s">
        <v>627</v>
      </c>
      <c r="F121" s="17" t="s">
        <v>628</v>
      </c>
      <c r="G121" s="17">
        <v>0</v>
      </c>
      <c r="H121" s="21">
        <v>0</v>
      </c>
      <c r="I121" s="21">
        <v>0</v>
      </c>
      <c r="J121" s="21">
        <v>0</v>
      </c>
      <c r="K121" s="21">
        <v>0</v>
      </c>
      <c r="L121" s="21">
        <v>0</v>
      </c>
      <c r="M121" s="21">
        <v>0</v>
      </c>
      <c r="N121" s="21">
        <v>0.49059999999999998</v>
      </c>
      <c r="O121" s="21">
        <v>0</v>
      </c>
      <c r="P121" s="21">
        <v>0</v>
      </c>
      <c r="Q121" s="21">
        <v>0</v>
      </c>
      <c r="R121" s="21">
        <v>0</v>
      </c>
      <c r="S121" s="21">
        <v>0</v>
      </c>
      <c r="T121" s="21">
        <v>0</v>
      </c>
      <c r="U121" s="21">
        <v>0</v>
      </c>
      <c r="V121" s="21">
        <v>0</v>
      </c>
      <c r="W121" s="21">
        <v>0</v>
      </c>
      <c r="X121" s="21">
        <v>0</v>
      </c>
      <c r="Y121" s="21">
        <v>0</v>
      </c>
      <c r="Z121" s="21">
        <v>0.49059999999999998</v>
      </c>
      <c r="AA121" s="21">
        <v>0</v>
      </c>
      <c r="AB121" s="45"/>
      <c r="AC121" s="45"/>
      <c r="AD121" s="61" t="s">
        <v>89</v>
      </c>
      <c r="AE121" s="72"/>
      <c r="AF121" s="72"/>
    </row>
    <row r="122" spans="1:33" x14ac:dyDescent="0.2">
      <c r="A122" s="54" t="s">
        <v>629</v>
      </c>
      <c r="B122" s="55" t="s">
        <v>154</v>
      </c>
      <c r="C122" s="69" t="s">
        <v>58</v>
      </c>
      <c r="D122" s="57" t="s">
        <v>488</v>
      </c>
      <c r="E122" s="57" t="s">
        <v>627</v>
      </c>
      <c r="F122" s="16" t="s">
        <v>630</v>
      </c>
      <c r="G122" s="16">
        <v>1</v>
      </c>
      <c r="H122" s="20">
        <v>0</v>
      </c>
      <c r="I122" s="20">
        <v>0</v>
      </c>
      <c r="J122" s="20">
        <v>0</v>
      </c>
      <c r="K122" s="20">
        <v>1.2117804551539491</v>
      </c>
      <c r="L122" s="20">
        <v>0</v>
      </c>
      <c r="M122" s="20">
        <v>0</v>
      </c>
      <c r="N122" s="20">
        <v>10.862399999999999</v>
      </c>
      <c r="O122" s="20">
        <v>1.2117804551539491</v>
      </c>
      <c r="P122" s="20">
        <v>0</v>
      </c>
      <c r="Q122" s="20">
        <v>0</v>
      </c>
      <c r="R122" s="20">
        <v>0</v>
      </c>
      <c r="S122" s="20">
        <v>0</v>
      </c>
      <c r="T122" s="20">
        <v>0</v>
      </c>
      <c r="U122" s="20">
        <v>0</v>
      </c>
      <c r="V122" s="20">
        <v>0</v>
      </c>
      <c r="W122" s="20">
        <v>0</v>
      </c>
      <c r="X122" s="20">
        <v>0</v>
      </c>
      <c r="Y122" s="20">
        <v>0</v>
      </c>
      <c r="Z122" s="20">
        <v>10.862399999999999</v>
      </c>
      <c r="AA122" s="20">
        <v>1.2117804551539491</v>
      </c>
      <c r="AB122" s="44"/>
      <c r="AC122" s="44"/>
      <c r="AD122" s="57" t="s">
        <v>89</v>
      </c>
      <c r="AE122" s="70"/>
      <c r="AF122" s="70"/>
    </row>
    <row r="123" spans="1:33" x14ac:dyDescent="0.2">
      <c r="A123" s="59" t="s">
        <v>631</v>
      </c>
      <c r="B123" s="60" t="s">
        <v>154</v>
      </c>
      <c r="C123" s="71" t="s">
        <v>58</v>
      </c>
      <c r="D123" s="61" t="s">
        <v>488</v>
      </c>
      <c r="E123" s="61" t="s">
        <v>632</v>
      </c>
      <c r="F123" s="17" t="s">
        <v>628</v>
      </c>
      <c r="G123" s="17">
        <v>0</v>
      </c>
      <c r="H123" s="21">
        <v>0</v>
      </c>
      <c r="I123" s="21">
        <v>0</v>
      </c>
      <c r="J123" s="21">
        <v>0</v>
      </c>
      <c r="K123" s="21">
        <v>0</v>
      </c>
      <c r="L123" s="21">
        <v>0</v>
      </c>
      <c r="M123" s="21">
        <v>0</v>
      </c>
      <c r="N123" s="21">
        <v>0.1434</v>
      </c>
      <c r="O123" s="21">
        <v>0</v>
      </c>
      <c r="P123" s="21">
        <v>0</v>
      </c>
      <c r="Q123" s="21">
        <v>0</v>
      </c>
      <c r="R123" s="21">
        <v>0</v>
      </c>
      <c r="S123" s="21">
        <v>0</v>
      </c>
      <c r="T123" s="21">
        <v>0</v>
      </c>
      <c r="U123" s="21">
        <v>0</v>
      </c>
      <c r="V123" s="21">
        <v>0</v>
      </c>
      <c r="W123" s="21">
        <v>0</v>
      </c>
      <c r="X123" s="21">
        <v>0</v>
      </c>
      <c r="Y123" s="21">
        <v>0</v>
      </c>
      <c r="Z123" s="21">
        <v>0.1434</v>
      </c>
      <c r="AA123" s="21">
        <v>0</v>
      </c>
      <c r="AB123" s="45"/>
      <c r="AC123" s="45"/>
      <c r="AD123" s="61" t="s">
        <v>89</v>
      </c>
      <c r="AE123" s="72"/>
      <c r="AF123" s="72"/>
    </row>
    <row r="124" spans="1:33" x14ac:dyDescent="0.2">
      <c r="A124" s="54" t="s">
        <v>633</v>
      </c>
      <c r="B124" s="55" t="s">
        <v>154</v>
      </c>
      <c r="C124" s="69" t="s">
        <v>58</v>
      </c>
      <c r="D124" s="57" t="s">
        <v>488</v>
      </c>
      <c r="E124" s="57" t="s">
        <v>632</v>
      </c>
      <c r="F124" s="16" t="s">
        <v>630</v>
      </c>
      <c r="G124" s="16">
        <v>1</v>
      </c>
      <c r="H124" s="20">
        <v>0</v>
      </c>
      <c r="I124" s="20">
        <v>0</v>
      </c>
      <c r="J124" s="20">
        <v>0</v>
      </c>
      <c r="K124" s="20">
        <v>2.4118697010263274E-2</v>
      </c>
      <c r="L124" s="20">
        <v>0</v>
      </c>
      <c r="M124" s="20">
        <v>0</v>
      </c>
      <c r="N124" s="20">
        <v>0.2162</v>
      </c>
      <c r="O124" s="20">
        <v>2.4118697010263274E-2</v>
      </c>
      <c r="P124" s="20">
        <v>0</v>
      </c>
      <c r="Q124" s="20">
        <v>0</v>
      </c>
      <c r="R124" s="20">
        <v>0</v>
      </c>
      <c r="S124" s="20">
        <v>0</v>
      </c>
      <c r="T124" s="20">
        <v>0</v>
      </c>
      <c r="U124" s="20">
        <v>0</v>
      </c>
      <c r="V124" s="20">
        <v>0</v>
      </c>
      <c r="W124" s="20">
        <v>0</v>
      </c>
      <c r="X124" s="20">
        <v>0</v>
      </c>
      <c r="Y124" s="20">
        <v>0</v>
      </c>
      <c r="Z124" s="20">
        <v>0.2162</v>
      </c>
      <c r="AA124" s="20">
        <v>2.4118697010263274E-2</v>
      </c>
      <c r="AB124" s="44"/>
      <c r="AC124" s="44"/>
      <c r="AD124" s="57" t="s">
        <v>89</v>
      </c>
      <c r="AE124" s="70"/>
      <c r="AF124" s="70"/>
    </row>
    <row r="125" spans="1:33" x14ac:dyDescent="0.2">
      <c r="A125" s="59" t="s">
        <v>634</v>
      </c>
      <c r="B125" s="60" t="s">
        <v>154</v>
      </c>
      <c r="C125" s="71" t="s">
        <v>58</v>
      </c>
      <c r="D125" s="61" t="s">
        <v>488</v>
      </c>
      <c r="E125" s="61" t="s">
        <v>635</v>
      </c>
      <c r="F125" s="17" t="s">
        <v>511</v>
      </c>
      <c r="G125" s="17">
        <v>1</v>
      </c>
      <c r="H125" s="21">
        <v>0</v>
      </c>
      <c r="I125" s="21">
        <v>0</v>
      </c>
      <c r="J125" s="21">
        <v>0</v>
      </c>
      <c r="K125" s="21">
        <v>2.3939870593485053</v>
      </c>
      <c r="L125" s="21">
        <v>21.459700000000002</v>
      </c>
      <c r="M125" s="21">
        <v>2.3939870593485053</v>
      </c>
      <c r="N125" s="21">
        <v>0</v>
      </c>
      <c r="O125" s="21">
        <v>0</v>
      </c>
      <c r="P125" s="21">
        <v>0</v>
      </c>
      <c r="Q125" s="21">
        <v>0</v>
      </c>
      <c r="R125" s="21">
        <v>0</v>
      </c>
      <c r="S125" s="21">
        <v>0</v>
      </c>
      <c r="T125" s="21">
        <v>0</v>
      </c>
      <c r="U125" s="21">
        <v>0</v>
      </c>
      <c r="V125" s="21">
        <v>0</v>
      </c>
      <c r="W125" s="21">
        <v>0</v>
      </c>
      <c r="X125" s="21">
        <v>0</v>
      </c>
      <c r="Y125" s="21">
        <v>0</v>
      </c>
      <c r="Z125" s="21">
        <v>21.459700000000002</v>
      </c>
      <c r="AA125" s="21">
        <v>2.3939870593485053</v>
      </c>
      <c r="AB125" s="45"/>
      <c r="AC125" s="45"/>
      <c r="AD125" s="61" t="s">
        <v>89</v>
      </c>
      <c r="AE125" s="72"/>
      <c r="AF125" s="72"/>
    </row>
    <row r="126" spans="1:33" x14ac:dyDescent="0.2">
      <c r="A126" s="54" t="s">
        <v>636</v>
      </c>
      <c r="B126" s="55" t="s">
        <v>154</v>
      </c>
      <c r="C126" s="69" t="s">
        <v>58</v>
      </c>
      <c r="D126" s="57" t="s">
        <v>488</v>
      </c>
      <c r="E126" s="57" t="s">
        <v>637</v>
      </c>
      <c r="F126" s="16" t="s">
        <v>56</v>
      </c>
      <c r="G126" s="16">
        <v>1.626E-2</v>
      </c>
      <c r="H126" s="20">
        <v>500.1422</v>
      </c>
      <c r="I126" s="20">
        <v>8.1323121720000007</v>
      </c>
      <c r="J126" s="20">
        <v>0</v>
      </c>
      <c r="K126" s="20">
        <v>0</v>
      </c>
      <c r="L126" s="20">
        <v>0</v>
      </c>
      <c r="M126" s="20">
        <v>0</v>
      </c>
      <c r="N126" s="20">
        <v>0</v>
      </c>
      <c r="O126" s="20">
        <v>0</v>
      </c>
      <c r="P126" s="20">
        <v>0</v>
      </c>
      <c r="Q126" s="20">
        <v>0</v>
      </c>
      <c r="R126" s="20">
        <v>0</v>
      </c>
      <c r="S126" s="20">
        <v>0</v>
      </c>
      <c r="T126" s="20">
        <v>0</v>
      </c>
      <c r="U126" s="20">
        <v>0</v>
      </c>
      <c r="V126" s="20">
        <v>0</v>
      </c>
      <c r="W126" s="20">
        <v>0</v>
      </c>
      <c r="X126" s="20">
        <v>0</v>
      </c>
      <c r="Y126" s="20">
        <v>0</v>
      </c>
      <c r="Z126" s="20">
        <v>500.1422</v>
      </c>
      <c r="AA126" s="20">
        <v>8.1323121720000007</v>
      </c>
      <c r="AB126" s="44"/>
      <c r="AC126" s="44"/>
      <c r="AD126" s="57" t="s">
        <v>89</v>
      </c>
      <c r="AE126" s="70"/>
      <c r="AF126" s="70"/>
    </row>
    <row r="127" spans="1:33" ht="25.5" x14ac:dyDescent="0.2">
      <c r="A127" s="59" t="s">
        <v>638</v>
      </c>
      <c r="B127" s="60" t="s">
        <v>154</v>
      </c>
      <c r="C127" s="71" t="s">
        <v>46</v>
      </c>
      <c r="D127" s="61" t="s">
        <v>488</v>
      </c>
      <c r="E127" s="61" t="s">
        <v>639</v>
      </c>
      <c r="F127" s="17" t="s">
        <v>640</v>
      </c>
      <c r="G127" s="17">
        <v>1.0000000000000001E-5</v>
      </c>
      <c r="H127" s="21">
        <v>0</v>
      </c>
      <c r="I127" s="21">
        <v>0</v>
      </c>
      <c r="J127" s="21">
        <v>32.302440878378377</v>
      </c>
      <c r="K127" s="21">
        <v>3.2302440878378378E-4</v>
      </c>
      <c r="L127" s="21">
        <v>10.874847972972974</v>
      </c>
      <c r="M127" s="21">
        <v>1.0874847972972975E-4</v>
      </c>
      <c r="N127" s="21">
        <v>21.427592905405405</v>
      </c>
      <c r="O127" s="21">
        <v>2.1427592905405406E-4</v>
      </c>
      <c r="P127" s="21">
        <v>0</v>
      </c>
      <c r="Q127" s="21">
        <v>0</v>
      </c>
      <c r="R127" s="21">
        <v>0</v>
      </c>
      <c r="S127" s="21">
        <v>0</v>
      </c>
      <c r="T127" s="21">
        <v>0</v>
      </c>
      <c r="U127" s="21">
        <v>0</v>
      </c>
      <c r="V127" s="21">
        <v>0</v>
      </c>
      <c r="W127" s="21">
        <v>0</v>
      </c>
      <c r="X127" s="21">
        <v>0</v>
      </c>
      <c r="Y127" s="21">
        <v>0</v>
      </c>
      <c r="Z127" s="21">
        <v>32.302440878378377</v>
      </c>
      <c r="AA127" s="21">
        <v>3.2302440878378378E-4</v>
      </c>
      <c r="AB127" s="45"/>
      <c r="AC127" s="45"/>
      <c r="AD127" s="61" t="s">
        <v>89</v>
      </c>
      <c r="AE127" s="72"/>
      <c r="AF127" s="72"/>
    </row>
    <row r="128" spans="1:33" ht="25.5" x14ac:dyDescent="0.2">
      <c r="A128" s="54" t="s">
        <v>641</v>
      </c>
      <c r="B128" s="55" t="s">
        <v>154</v>
      </c>
      <c r="C128" s="69" t="s">
        <v>46</v>
      </c>
      <c r="D128" s="57" t="s">
        <v>488</v>
      </c>
      <c r="E128" s="57" t="s">
        <v>642</v>
      </c>
      <c r="F128" s="16" t="s">
        <v>643</v>
      </c>
      <c r="G128" s="16">
        <v>0</v>
      </c>
      <c r="H128" s="20">
        <v>0</v>
      </c>
      <c r="I128" s="20">
        <v>0</v>
      </c>
      <c r="J128" s="20">
        <v>1.0608383625326845</v>
      </c>
      <c r="K128" s="20">
        <v>0</v>
      </c>
      <c r="L128" s="20">
        <v>4.027156579910697E-2</v>
      </c>
      <c r="M128" s="20">
        <v>0</v>
      </c>
      <c r="N128" s="20">
        <v>1.0205667967335774</v>
      </c>
      <c r="O128" s="20">
        <v>0</v>
      </c>
      <c r="P128" s="20">
        <v>0</v>
      </c>
      <c r="Q128" s="20">
        <v>0</v>
      </c>
      <c r="R128" s="20">
        <v>0</v>
      </c>
      <c r="S128" s="20">
        <v>0</v>
      </c>
      <c r="T128" s="20">
        <v>0</v>
      </c>
      <c r="U128" s="20">
        <v>0</v>
      </c>
      <c r="V128" s="20">
        <v>0</v>
      </c>
      <c r="W128" s="20">
        <v>0</v>
      </c>
      <c r="X128" s="20">
        <v>0</v>
      </c>
      <c r="Y128" s="20">
        <v>0</v>
      </c>
      <c r="Z128" s="20">
        <v>1.0608383625326845</v>
      </c>
      <c r="AA128" s="20">
        <v>0</v>
      </c>
      <c r="AB128" s="44"/>
      <c r="AC128" s="44"/>
      <c r="AD128" s="57" t="s">
        <v>89</v>
      </c>
      <c r="AE128" s="70"/>
      <c r="AF128" s="70"/>
    </row>
    <row r="129" spans="1:33" ht="25.5" x14ac:dyDescent="0.2">
      <c r="A129" s="59" t="s">
        <v>644</v>
      </c>
      <c r="B129" s="60" t="s">
        <v>154</v>
      </c>
      <c r="C129" s="71" t="s">
        <v>46</v>
      </c>
      <c r="D129" s="61" t="s">
        <v>488</v>
      </c>
      <c r="E129" s="61" t="s">
        <v>645</v>
      </c>
      <c r="F129" s="17" t="s">
        <v>643</v>
      </c>
      <c r="G129" s="17">
        <v>0</v>
      </c>
      <c r="H129" s="21">
        <v>0</v>
      </c>
      <c r="I129" s="21">
        <v>0</v>
      </c>
      <c r="J129" s="21">
        <v>0.84869117414475581</v>
      </c>
      <c r="K129" s="21">
        <v>0</v>
      </c>
      <c r="L129" s="21">
        <v>3.2218030257780063E-2</v>
      </c>
      <c r="M129" s="21">
        <v>0</v>
      </c>
      <c r="N129" s="21">
        <v>0.81647314388697578</v>
      </c>
      <c r="O129" s="21">
        <v>0</v>
      </c>
      <c r="P129" s="21">
        <v>0</v>
      </c>
      <c r="Q129" s="21">
        <v>0</v>
      </c>
      <c r="R129" s="21">
        <v>0</v>
      </c>
      <c r="S129" s="21">
        <v>0</v>
      </c>
      <c r="T129" s="21">
        <v>0</v>
      </c>
      <c r="U129" s="21">
        <v>0</v>
      </c>
      <c r="V129" s="21">
        <v>0</v>
      </c>
      <c r="W129" s="21">
        <v>0</v>
      </c>
      <c r="X129" s="21">
        <v>0</v>
      </c>
      <c r="Y129" s="21">
        <v>0</v>
      </c>
      <c r="Z129" s="21">
        <v>0.84869117414475581</v>
      </c>
      <c r="AA129" s="21">
        <v>0</v>
      </c>
      <c r="AB129" s="45"/>
      <c r="AC129" s="45"/>
      <c r="AD129" s="61" t="s">
        <v>89</v>
      </c>
      <c r="AE129" s="72"/>
      <c r="AF129" s="72"/>
    </row>
    <row r="130" spans="1:33" ht="25.5" x14ac:dyDescent="0.2">
      <c r="A130" s="54" t="s">
        <v>646</v>
      </c>
      <c r="B130" s="55" t="s">
        <v>154</v>
      </c>
      <c r="C130" s="69" t="s">
        <v>46</v>
      </c>
      <c r="D130" s="57" t="s">
        <v>488</v>
      </c>
      <c r="E130" s="57" t="s">
        <v>647</v>
      </c>
      <c r="F130" s="16" t="s">
        <v>643</v>
      </c>
      <c r="G130" s="16">
        <v>0</v>
      </c>
      <c r="H130" s="20">
        <v>0</v>
      </c>
      <c r="I130" s="20">
        <v>0</v>
      </c>
      <c r="J130" s="20">
        <v>0.68038698777086459</v>
      </c>
      <c r="K130" s="20">
        <v>0</v>
      </c>
      <c r="L130" s="20">
        <v>0</v>
      </c>
      <c r="M130" s="20">
        <v>0</v>
      </c>
      <c r="N130" s="20">
        <v>0.68038698777086459</v>
      </c>
      <c r="O130" s="20">
        <v>0</v>
      </c>
      <c r="P130" s="20">
        <v>0</v>
      </c>
      <c r="Q130" s="20">
        <v>0</v>
      </c>
      <c r="R130" s="20">
        <v>0</v>
      </c>
      <c r="S130" s="20">
        <v>0</v>
      </c>
      <c r="T130" s="20">
        <v>0</v>
      </c>
      <c r="U130" s="20">
        <v>0</v>
      </c>
      <c r="V130" s="20">
        <v>0</v>
      </c>
      <c r="W130" s="20">
        <v>0</v>
      </c>
      <c r="X130" s="20">
        <v>0</v>
      </c>
      <c r="Y130" s="20">
        <v>0</v>
      </c>
      <c r="Z130" s="20">
        <v>0.68038698777086459</v>
      </c>
      <c r="AA130" s="20">
        <v>0</v>
      </c>
      <c r="AB130" s="44"/>
      <c r="AC130" s="44"/>
      <c r="AD130" s="57" t="s">
        <v>89</v>
      </c>
      <c r="AE130" s="70"/>
      <c r="AF130" s="70"/>
    </row>
    <row r="131" spans="1:33" ht="38.25" x14ac:dyDescent="0.2">
      <c r="A131" s="63" t="s">
        <v>158</v>
      </c>
      <c r="B131" s="64" t="s">
        <v>45</v>
      </c>
      <c r="C131" s="65" t="s">
        <v>89</v>
      </c>
      <c r="D131" s="66" t="s">
        <v>488</v>
      </c>
      <c r="E131" s="66" t="s">
        <v>159</v>
      </c>
      <c r="F131" s="67" t="s">
        <v>80</v>
      </c>
      <c r="G131" s="22"/>
      <c r="H131" s="23"/>
      <c r="I131" s="23">
        <f>SUM(I132:I136)</f>
        <v>778.90319999999997</v>
      </c>
      <c r="J131" s="23"/>
      <c r="K131" s="23">
        <f>SUM(K132:K136)</f>
        <v>200.37659616000002</v>
      </c>
      <c r="L131" s="23"/>
      <c r="M131" s="23">
        <f>SUM(M132:M136)</f>
        <v>200.37659616000002</v>
      </c>
      <c r="N131" s="23"/>
      <c r="O131" s="23">
        <f>SUM(O132:O136)</f>
        <v>0</v>
      </c>
      <c r="P131" s="23"/>
      <c r="Q131" s="23">
        <f>SUM(Q132:Q136)</f>
        <v>0</v>
      </c>
      <c r="R131" s="23"/>
      <c r="S131" s="23">
        <f>SUM(S132:S136)</f>
        <v>0</v>
      </c>
      <c r="T131" s="23"/>
      <c r="U131" s="23">
        <f>SUM(U132:U136)</f>
        <v>0</v>
      </c>
      <c r="V131" s="23"/>
      <c r="W131" s="23">
        <f>SUM(W132:W136)</f>
        <v>0</v>
      </c>
      <c r="X131" s="23"/>
      <c r="Y131" s="23">
        <f>SUM(Y132:Y136)</f>
        <v>0</v>
      </c>
      <c r="Z131" s="23"/>
      <c r="AA131" s="23">
        <f>SUM(AA132:AA136)</f>
        <v>979.27979616000005</v>
      </c>
      <c r="AB131" s="43" t="s">
        <v>98</v>
      </c>
      <c r="AC131" s="43"/>
      <c r="AD131" s="66" t="s">
        <v>89</v>
      </c>
      <c r="AE131" s="68" t="s">
        <v>648</v>
      </c>
      <c r="AF131" s="68" t="s">
        <v>605</v>
      </c>
      <c r="AG131" t="str">
        <f>A131&amp;B131&amp;C131</f>
        <v>0435PRÓPRIA</v>
      </c>
    </row>
    <row r="132" spans="1:33" ht="25.5" x14ac:dyDescent="0.2">
      <c r="A132" s="59" t="s">
        <v>514</v>
      </c>
      <c r="B132" s="60" t="s">
        <v>98</v>
      </c>
      <c r="C132" s="71" t="s">
        <v>46</v>
      </c>
      <c r="D132" s="61" t="s">
        <v>488</v>
      </c>
      <c r="E132" s="61" t="s">
        <v>515</v>
      </c>
      <c r="F132" s="17" t="s">
        <v>511</v>
      </c>
      <c r="G132" s="17">
        <v>2.84</v>
      </c>
      <c r="H132" s="21">
        <f>IF(
                        C132="INSUMO",
                                        IFERROR(
                                            IF(
                                                INDEX(
                                                    Insumos!C:C,
                                                    MATCH(
                                                        A132&amp;B132,
                                                        Insumos!I:I,
                                                        0)
                                                )="Material",
                                                INDEX(
                                                    Insumos!F:F,
                                                    MATCH(
                                                        A132&amp;B132,
                                                        Insumos!I:I,
                                                        0)
                                                ),
                                                0
                                            ),
                                            "Não encontrado"),
                                        IFERROR(
                                            INDEX(I:I,
                                                MATCH(
                                                    A132&amp;B132,AG:AG,
                                                    0)
                                            ),
                                            "Não encontrado")
                                    )</f>
        <v>4.13</v>
      </c>
      <c r="I132" s="21">
        <f>H132*G132/1</f>
        <v>11.729199999999999</v>
      </c>
      <c r="J132" s="21">
        <f t="shared" ref="J132:K136" si="31">T132 + N132 + L132 + X132 + R132 + P132 + V132</f>
        <v>18.044604000000003</v>
      </c>
      <c r="K132" s="21">
        <f t="shared" si="31"/>
        <v>51.246675360000005</v>
      </c>
      <c r="L132" s="21">
        <f>IF(
                        C132="INSUMO",
                                        IFERROR(
                                            IF(
                                                INDEX(
                                                    Insumos!C:C,
                                                    MATCH(
                                                        A132&amp;B132,
                                                        Insumos!I:I,
                                                        0)
                                                )="Mao_obra",
                                                INDEX(
                                                    Insumos!F:F,
                                                    MATCH(
                                                        A132&amp;B132,
                                                        Insumos!I:I,
                                                        0)
                                                ),
                                                0
                                            ),
                                            "Não encontrado"),
                                        IFERROR(
                                            INDEX(M:M,
                                                MATCH(
                                                    A132&amp;B132,AG:AG,
                                                    0)
                                            ),
                                            "Não encontrado")
                                    )</f>
        <v>18.044604000000003</v>
      </c>
      <c r="M132" s="21">
        <f>L132*G132/1</f>
        <v>51.246675360000005</v>
      </c>
      <c r="N132" s="21">
        <f>IF(
                        C132="INSUMO",
                                        IFERROR(
                                            IF(
                                                INDEX(
                                                    Insumos!C:C,
                                                    MATCH(
                                                        A132&amp;B132,
                                                        Insumos!I:I,
                                                        0)
                                                )="Equipamento",
                                                INDEX(
                                                    Insumos!F:F,
                                                    MATCH(
                                                        A132&amp;B132,
                                                        Insumos!I:I,
                                                        0)
                                                ),
                                                0
                                            ),
                                            "Não encontrado"),
                                        IFERROR(
                                            INDEX(O:O,
                                                MATCH(
                                                    A132&amp;B132,AG:AG,
                                                    0)
                                            ),
                                            "Não encontrado")
                                    )</f>
        <v>0</v>
      </c>
      <c r="O132" s="21">
        <f>N132*G132/1</f>
        <v>0</v>
      </c>
      <c r="P132" s="21">
        <f>IF(
                        C132="INSUMO",
                                        IFERROR(
                                            IF(
                                                INDEX(
                                                    Insumos!C:C,
                                                    MATCH(
                                                        A132&amp;B132,
                                                        Insumos!I:I,
                                                        0)
                                                )="Transporte",
                                                INDEX(
                                                    Insumos!F:F,
                                                    MATCH(
                                                        A132&amp;B132,
                                                        Insumos!I:I,
                                                        0)
                                                ),
                                                0
                                            ),
                                            "Não encontrado"),
                                        IFERROR(
                                            INDEX(Q:Q,
                                                MATCH(
                                                    A132&amp;B132,AG:AG,
                                                    0)
                                            ),
                                            "Não encontrado")
                                    )</f>
        <v>0</v>
      </c>
      <c r="Q132" s="21">
        <f>P132*G132/1</f>
        <v>0</v>
      </c>
      <c r="R132" s="21">
        <f>IF(
                        C132="INSUMO",
                                        IFERROR(
                                            IF(
                                                INDEX(
                                                    Insumos!C:C,
                                                    MATCH(
                                                        A132&amp;B132,
                                                        Insumos!I:I,
                                                        0)
                                                )="Terceirizados",
                                                INDEX(
                                                    Insumos!F:F,
                                                    MATCH(
                                                        A132&amp;B132,
                                                        Insumos!I:I,
                                                        0)
                                                ),
                                                0
                                            ),
                                            "Não encontrado"),
                                        IFERROR(
                                            INDEX(S:S,
                                                MATCH(
                                                    A132&amp;B132,AG:AG,
                                                    0)
                                            ),
                                            "Não encontrado")
                                    )</f>
        <v>0</v>
      </c>
      <c r="S132" s="21">
        <f>R132*G132/1</f>
        <v>0</v>
      </c>
      <c r="T132" s="21">
        <f>IF(
                        C132="INSUMO",
                                        IFERROR(
                                            IF(
                                                INDEX(
                                                    Insumos!C:C,
                                                    MATCH(
                                                        A132&amp;B132,
                                                        Insumos!I:I,
                                                        0)
                                                )="Comissionamento",
                                                INDEX(
                                                    Insumos!F:F,
                                                    MATCH(
                                                        A132&amp;B132,
                                                        Insumos!I:I,
                                                        0)
                                                ),
                                                0
                                            ),
                                            "Não encontrado"),
                                        IFERROR(
                                            INDEX(U:U,
                                                MATCH(
                                                    A132&amp;B132,AG:AG,
                                                    0)
                                            ),
                                            "Não encontrado")
                                    )</f>
        <v>0</v>
      </c>
      <c r="U132" s="21">
        <f>T132*G132/1</f>
        <v>0</v>
      </c>
      <c r="V132" s="21">
        <f>IF(
                        C132="INSUMO",
                                        IFERROR(
                                            IF(
                                                INDEX(
                                                    Insumos!C:C,
                                                    MATCH(
                                                        A132&amp;B132,
                                                        Insumos!I:I,
                                                        0)
                                                )="Verba",
                                                INDEX(
                                                    Insumos!F:F,
                                                    MATCH(
                                                        A132&amp;B132,
                                                        Insumos!I:I,
                                                        0)
                                                ),
                                                0
                                            ),
                                            "Não encontrado"),
                                        IFERROR(
                                            INDEX(W:W,
                                                MATCH(
                                                    A132&amp;B132,AG:AG,
                                                    0)
                                            ),
                                            "Não encontrado")
                                    )</f>
        <v>0</v>
      </c>
      <c r="W132" s="21">
        <f>V132*G132/1</f>
        <v>0</v>
      </c>
      <c r="X132" s="21">
        <f>IF(
                        C132="INSUMO",
                                        IFERROR(
                                            IF(
                                                INDEX(
                                                    Insumos!C:C,
                                                    MATCH(
                                                        A132&amp;B132,
                                                        Insumos!I:I,
                                                        0)
                                                )="Outro",
                                                INDEX(
                                                    Insumos!F:F,
                                                    MATCH(
                                                        A132&amp;B132,
                                                        Insumos!I:I,
                                                        0)
                                                ),
                                                0
                                            ),
                                            "Não encontrado"),
                                        IFERROR(
                                            INDEX(Y:Y,
                                                MATCH(
                                                    A132&amp;B132,AG:AG,
                                                    0)
                                            ),
                                            "Não encontrado")
                                    )</f>
        <v>0</v>
      </c>
      <c r="Y132" s="21">
        <f>X132*G132/1</f>
        <v>0</v>
      </c>
      <c r="Z132" s="21">
        <f>IF(
                            C132="INSUMO",
                            IFERROR(
                                INDEX(
                                    Insumos!F:F,
                                    MATCH(
                                        A132&amp;B132,
                                        Insumos!I:I,
                                        0)
                                ),
                                "Não encontrado"),
                            IFERROR(
                                INDEX(AA:AA,
                                    MATCH(
                                        A132&amp;B132,AG:AG,
                                        0)
                                ),
                                "Não encontrado")
                        )</f>
        <v>22.174604000000002</v>
      </c>
      <c r="AA132" s="21">
        <f>G132*Z132</f>
        <v>62.975875360000003</v>
      </c>
      <c r="AB132" s="45"/>
      <c r="AC132" s="45"/>
      <c r="AD132" s="61" t="s">
        <v>89</v>
      </c>
      <c r="AE132" s="72"/>
      <c r="AF132" s="72"/>
    </row>
    <row r="133" spans="1:33" ht="25.5" x14ac:dyDescent="0.2">
      <c r="A133" s="54" t="s">
        <v>596</v>
      </c>
      <c r="B133" s="55" t="s">
        <v>98</v>
      </c>
      <c r="C133" s="69" t="s">
        <v>46</v>
      </c>
      <c r="D133" s="57" t="s">
        <v>488</v>
      </c>
      <c r="E133" s="57" t="s">
        <v>597</v>
      </c>
      <c r="F133" s="16" t="s">
        <v>511</v>
      </c>
      <c r="G133" s="16">
        <v>5.7</v>
      </c>
      <c r="H133" s="20">
        <f>IF(
                        C133="INSUMO",
                                        IFERROR(
                                            IF(
                                                INDEX(
                                                    Insumos!C:C,
                                                    MATCH(
                                                        A133&amp;B133,
                                                        Insumos!I:I,
                                                        0)
                                                )="Material",
                                                INDEX(
                                                    Insumos!F:F,
                                                    MATCH(
                                                        A133&amp;B133,
                                                        Insumos!I:I,
                                                        0)
                                                ),
                                                0
                                            ),
                                            "Não encontrado"),
                                        IFERROR(
                                            INDEX(I:I,
                                                MATCH(
                                                    A133&amp;B133,AG:AG,
                                                    0)
                                            ),
                                            "Não encontrado")
                                    )</f>
        <v>4.22</v>
      </c>
      <c r="I133" s="20">
        <f>H133*G133/1</f>
        <v>24.053999999999998</v>
      </c>
      <c r="J133" s="20">
        <f t="shared" si="31"/>
        <v>26.163144000000003</v>
      </c>
      <c r="K133" s="20">
        <f t="shared" si="31"/>
        <v>149.12992080000001</v>
      </c>
      <c r="L133" s="20">
        <f>IF(
                        C133="INSUMO",
                                        IFERROR(
                                            IF(
                                                INDEX(
                                                    Insumos!C:C,
                                                    MATCH(
                                                        A133&amp;B133,
                                                        Insumos!I:I,
                                                        0)
                                                )="Mao_obra",
                                                INDEX(
                                                    Insumos!F:F,
                                                    MATCH(
                                                        A133&amp;B133,
                                                        Insumos!I:I,
                                                        0)
                                                ),
                                                0
                                            ),
                                            "Não encontrado"),
                                        IFERROR(
                                            INDEX(M:M,
                                                MATCH(
                                                    A133&amp;B133,AG:AG,
                                                    0)
                                            ),
                                            "Não encontrado")
                                    )</f>
        <v>26.163144000000003</v>
      </c>
      <c r="M133" s="20">
        <f>L133*G133/1</f>
        <v>149.12992080000001</v>
      </c>
      <c r="N133" s="20">
        <f>IF(
                        C133="INSUMO",
                                        IFERROR(
                                            IF(
                                                INDEX(
                                                    Insumos!C:C,
                                                    MATCH(
                                                        A133&amp;B133,
                                                        Insumos!I:I,
                                                        0)
                                                )="Equipamento",
                                                INDEX(
                                                    Insumos!F:F,
                                                    MATCH(
                                                        A133&amp;B133,
                                                        Insumos!I:I,
                                                        0)
                                                ),
                                                0
                                            ),
                                            "Não encontrado"),
                                        IFERROR(
                                            INDEX(O:O,
                                                MATCH(
                                                    A133&amp;B133,AG:AG,
                                                    0)
                                            ),
                                            "Não encontrado")
                                    )</f>
        <v>0</v>
      </c>
      <c r="O133" s="20">
        <f>N133*G133/1</f>
        <v>0</v>
      </c>
      <c r="P133" s="20">
        <f>IF(
                        C133="INSUMO",
                                        IFERROR(
                                            IF(
                                                INDEX(
                                                    Insumos!C:C,
                                                    MATCH(
                                                        A133&amp;B133,
                                                        Insumos!I:I,
                                                        0)
                                                )="Transporte",
                                                INDEX(
                                                    Insumos!F:F,
                                                    MATCH(
                                                        A133&amp;B133,
                                                        Insumos!I:I,
                                                        0)
                                                ),
                                                0
                                            ),
                                            "Não encontrado"),
                                        IFERROR(
                                            INDEX(Q:Q,
                                                MATCH(
                                                    A133&amp;B133,AG:AG,
                                                    0)
                                            ),
                                            "Não encontrado")
                                    )</f>
        <v>0</v>
      </c>
      <c r="Q133" s="20">
        <f>P133*G133/1</f>
        <v>0</v>
      </c>
      <c r="R133" s="20">
        <f>IF(
                        C133="INSUMO",
                                        IFERROR(
                                            IF(
                                                INDEX(
                                                    Insumos!C:C,
                                                    MATCH(
                                                        A133&amp;B133,
                                                        Insumos!I:I,
                                                        0)
                                                )="Terceirizados",
                                                INDEX(
                                                    Insumos!F:F,
                                                    MATCH(
                                                        A133&amp;B133,
                                                        Insumos!I:I,
                                                        0)
                                                ),
                                                0
                                            ),
                                            "Não encontrado"),
                                        IFERROR(
                                            INDEX(S:S,
                                                MATCH(
                                                    A133&amp;B133,AG:AG,
                                                    0)
                                            ),
                                            "Não encontrado")
                                    )</f>
        <v>0</v>
      </c>
      <c r="S133" s="20">
        <f>R133*G133/1</f>
        <v>0</v>
      </c>
      <c r="T133" s="20">
        <f>IF(
                        C133="INSUMO",
                                        IFERROR(
                                            IF(
                                                INDEX(
                                                    Insumos!C:C,
                                                    MATCH(
                                                        A133&amp;B133,
                                                        Insumos!I:I,
                                                        0)
                                                )="Comissionamento",
                                                INDEX(
                                                    Insumos!F:F,
                                                    MATCH(
                                                        A133&amp;B133,
                                                        Insumos!I:I,
                                                        0)
                                                ),
                                                0
                                            ),
                                            "Não encontrado"),
                                        IFERROR(
                                            INDEX(U:U,
                                                MATCH(
                                                    A133&amp;B133,AG:AG,
                                                    0)
                                            ),
                                            "Não encontrado")
                                    )</f>
        <v>0</v>
      </c>
      <c r="U133" s="20">
        <f>T133*G133/1</f>
        <v>0</v>
      </c>
      <c r="V133" s="20">
        <f>IF(
                        C133="INSUMO",
                                        IFERROR(
                                            IF(
                                                INDEX(
                                                    Insumos!C:C,
                                                    MATCH(
                                                        A133&amp;B133,
                                                        Insumos!I:I,
                                                        0)
                                                )="Verba",
                                                INDEX(
                                                    Insumos!F:F,
                                                    MATCH(
                                                        A133&amp;B133,
                                                        Insumos!I:I,
                                                        0)
                                                ),
                                                0
                                            ),
                                            "Não encontrado"),
                                        IFERROR(
                                            INDEX(W:W,
                                                MATCH(
                                                    A133&amp;B133,AG:AG,
                                                    0)
                                            ),
                                            "Não encontrado")
                                    )</f>
        <v>0</v>
      </c>
      <c r="W133" s="20">
        <f>V133*G133/1</f>
        <v>0</v>
      </c>
      <c r="X133" s="20">
        <f>IF(
                        C133="INSUMO",
                                        IFERROR(
                                            IF(
                                                INDEX(
                                                    Insumos!C:C,
                                                    MATCH(
                                                        A133&amp;B133,
                                                        Insumos!I:I,
                                                        0)
                                                )="Outro",
                                                INDEX(
                                                    Insumos!F:F,
                                                    MATCH(
                                                        A133&amp;B133,
                                                        Insumos!I:I,
                                                        0)
                                                ),
                                                0
                                            ),
                                            "Não encontrado"),
                                        IFERROR(
                                            INDEX(Y:Y,
                                                MATCH(
                                                    A133&amp;B133,AG:AG,
                                                    0)
                                            ),
                                            "Não encontrado")
                                    )</f>
        <v>0</v>
      </c>
      <c r="Y133" s="20">
        <f>X133*G133/1</f>
        <v>0</v>
      </c>
      <c r="Z133" s="20">
        <f>IF(
                            C133="INSUMO",
                            IFERROR(
                                INDEX(
                                    Insumos!F:F,
                                    MATCH(
                                        A133&amp;B133,
                                        Insumos!I:I,
                                        0)
                                ),
                                "Não encontrado"),
                            IFERROR(
                                INDEX(AA:AA,
                                    MATCH(
                                        A133&amp;B133,AG:AG,
                                        0)
                                ),
                                "Não encontrado")
                        )</f>
        <v>30.383144000000001</v>
      </c>
      <c r="AA133" s="20">
        <f>G133*Z133</f>
        <v>173.18392080000001</v>
      </c>
      <c r="AB133" s="44"/>
      <c r="AC133" s="44"/>
      <c r="AD133" s="57" t="s">
        <v>89</v>
      </c>
      <c r="AE133" s="70"/>
      <c r="AF133" s="70"/>
    </row>
    <row r="134" spans="1:33" x14ac:dyDescent="0.2">
      <c r="A134" s="59" t="s">
        <v>611</v>
      </c>
      <c r="B134" s="60" t="s">
        <v>98</v>
      </c>
      <c r="C134" s="71" t="s">
        <v>58</v>
      </c>
      <c r="D134" s="61" t="s">
        <v>488</v>
      </c>
      <c r="E134" s="61" t="s">
        <v>612</v>
      </c>
      <c r="F134" s="17" t="s">
        <v>537</v>
      </c>
      <c r="G134" s="17">
        <v>200</v>
      </c>
      <c r="H134" s="21">
        <f>IF(
                        C134="INSUMO",
                                        IFERROR(
                                            IF(
                                                INDEX(
                                                    Insumos!C:C,
                                                    MATCH(
                                                        A134&amp;B134,
                                                        Insumos!I:I,
                                                        0)
                                                )="Material",
                                                INDEX(
                                                    Insumos!F:F,
                                                    MATCH(
                                                        A134&amp;B134,
                                                        Insumos!I:I,
                                                        0)
                                                ),
                                                0
                                            ),
                                            "Não encontrado"),
                                        IFERROR(
                                            INDEX(I:I,
                                                MATCH(
                                                    A134&amp;B134,AG:AG,
                                                    0)
                                            ),
                                            "Não encontrado")
                                    )</f>
        <v>0.77</v>
      </c>
      <c r="I134" s="21">
        <f>H134*G134/1</f>
        <v>154</v>
      </c>
      <c r="J134" s="21">
        <f t="shared" si="31"/>
        <v>0</v>
      </c>
      <c r="K134" s="21">
        <f t="shared" si="31"/>
        <v>0</v>
      </c>
      <c r="L134" s="21">
        <f>IF(
                        C134="INSUMO",
                                        IFERROR(
                                            IF(
                                                INDEX(
                                                    Insumos!C:C,
                                                    MATCH(
                                                        A134&amp;B134,
                                                        Insumos!I:I,
                                                        0)
                                                )="Mao_obra",
                                                INDEX(
                                                    Insumos!F:F,
                                                    MATCH(
                                                        A134&amp;B134,
                                                        Insumos!I:I,
                                                        0)
                                                ),
                                                0
                                            ),
                                            "Não encontrado"),
                                        IFERROR(
                                            INDEX(M:M,
                                                MATCH(
                                                    A134&amp;B134,AG:AG,
                                                    0)
                                            ),
                                            "Não encontrado")
                                    )</f>
        <v>0</v>
      </c>
      <c r="M134" s="21">
        <f>L134*G134/1</f>
        <v>0</v>
      </c>
      <c r="N134" s="21">
        <f>IF(
                        C134="INSUMO",
                                        IFERROR(
                                            IF(
                                                INDEX(
                                                    Insumos!C:C,
                                                    MATCH(
                                                        A134&amp;B134,
                                                        Insumos!I:I,
                                                        0)
                                                )="Equipamento",
                                                INDEX(
                                                    Insumos!F:F,
                                                    MATCH(
                                                        A134&amp;B134,
                                                        Insumos!I:I,
                                                        0)
                                                ),
                                                0
                                            ),
                                            "Não encontrado"),
                                        IFERROR(
                                            INDEX(O:O,
                                                MATCH(
                                                    A134&amp;B134,AG:AG,
                                                    0)
                                            ),
                                            "Não encontrado")
                                    )</f>
        <v>0</v>
      </c>
      <c r="O134" s="21">
        <f>N134*G134/1</f>
        <v>0</v>
      </c>
      <c r="P134" s="21">
        <f>IF(
                        C134="INSUMO",
                                        IFERROR(
                                            IF(
                                                INDEX(
                                                    Insumos!C:C,
                                                    MATCH(
                                                        A134&amp;B134,
                                                        Insumos!I:I,
                                                        0)
                                                )="Transporte",
                                                INDEX(
                                                    Insumos!F:F,
                                                    MATCH(
                                                        A134&amp;B134,
                                                        Insumos!I:I,
                                                        0)
                                                ),
                                                0
                                            ),
                                            "Não encontrado"),
                                        IFERROR(
                                            INDEX(Q:Q,
                                                MATCH(
                                                    A134&amp;B134,AG:AG,
                                                    0)
                                            ),
                                            "Não encontrado")
                                    )</f>
        <v>0</v>
      </c>
      <c r="Q134" s="21">
        <f>P134*G134/1</f>
        <v>0</v>
      </c>
      <c r="R134" s="21">
        <f>IF(
                        C134="INSUMO",
                                        IFERROR(
                                            IF(
                                                INDEX(
                                                    Insumos!C:C,
                                                    MATCH(
                                                        A134&amp;B134,
                                                        Insumos!I:I,
                                                        0)
                                                )="Terceirizados",
                                                INDEX(
                                                    Insumos!F:F,
                                                    MATCH(
                                                        A134&amp;B134,
                                                        Insumos!I:I,
                                                        0)
                                                ),
                                                0
                                            ),
                                            "Não encontrado"),
                                        IFERROR(
                                            INDEX(S:S,
                                                MATCH(
                                                    A134&amp;B134,AG:AG,
                                                    0)
                                            ),
                                            "Não encontrado")
                                    )</f>
        <v>0</v>
      </c>
      <c r="S134" s="21">
        <f>R134*G134/1</f>
        <v>0</v>
      </c>
      <c r="T134" s="21">
        <f>IF(
                        C134="INSUMO",
                                        IFERROR(
                                            IF(
                                                INDEX(
                                                    Insumos!C:C,
                                                    MATCH(
                                                        A134&amp;B134,
                                                        Insumos!I:I,
                                                        0)
                                                )="Comissionamento",
                                                INDEX(
                                                    Insumos!F:F,
                                                    MATCH(
                                                        A134&amp;B134,
                                                        Insumos!I:I,
                                                        0)
                                                ),
                                                0
                                            ),
                                            "Não encontrado"),
                                        IFERROR(
                                            INDEX(U:U,
                                                MATCH(
                                                    A134&amp;B134,AG:AG,
                                                    0)
                                            ),
                                            "Não encontrado")
                                    )</f>
        <v>0</v>
      </c>
      <c r="U134" s="21">
        <f>T134*G134/1</f>
        <v>0</v>
      </c>
      <c r="V134" s="21">
        <f>IF(
                        C134="INSUMO",
                                        IFERROR(
                                            IF(
                                                INDEX(
                                                    Insumos!C:C,
                                                    MATCH(
                                                        A134&amp;B134,
                                                        Insumos!I:I,
                                                        0)
                                                )="Verba",
                                                INDEX(
                                                    Insumos!F:F,
                                                    MATCH(
                                                        A134&amp;B134,
                                                        Insumos!I:I,
                                                        0)
                                                ),
                                                0
                                            ),
                                            "Não encontrado"),
                                        IFERROR(
                                            INDEX(W:W,
                                                MATCH(
                                                    A134&amp;B134,AG:AG,
                                                    0)
                                            ),
                                            "Não encontrado")
                                    )</f>
        <v>0</v>
      </c>
      <c r="W134" s="21">
        <f>V134*G134/1</f>
        <v>0</v>
      </c>
      <c r="X134" s="21">
        <f>IF(
                        C134="INSUMO",
                                        IFERROR(
                                            IF(
                                                INDEX(
                                                    Insumos!C:C,
                                                    MATCH(
                                                        A134&amp;B134,
                                                        Insumos!I:I,
                                                        0)
                                                )="Outro",
                                                INDEX(
                                                    Insumos!F:F,
                                                    MATCH(
                                                        A134&amp;B134,
                                                        Insumos!I:I,
                                                        0)
                                                ),
                                                0
                                            ),
                                            "Não encontrado"),
                                        IFERROR(
                                            INDEX(Y:Y,
                                                MATCH(
                                                    A134&amp;B134,AG:AG,
                                                    0)
                                            ),
                                            "Não encontrado")
                                    )</f>
        <v>0</v>
      </c>
      <c r="Y134" s="21">
        <f>X134*G134/1</f>
        <v>0</v>
      </c>
      <c r="Z134" s="21">
        <f>IF(
                            C134="INSUMO",
                            IFERROR(
                                INDEX(
                                    Insumos!F:F,
                                    MATCH(
                                        A134&amp;B134,
                                        Insumos!I:I,
                                        0)
                                ),
                                "Não encontrado"),
                            IFERROR(
                                INDEX(AA:AA,
                                    MATCH(
                                        A134&amp;B134,AG:AG,
                                        0)
                                ),
                                "Não encontrado")
                        )</f>
        <v>0.77</v>
      </c>
      <c r="AA134" s="21">
        <f>G134*Z134</f>
        <v>154</v>
      </c>
      <c r="AB134" s="45"/>
      <c r="AC134" s="45"/>
      <c r="AD134" s="61" t="s">
        <v>89</v>
      </c>
      <c r="AE134" s="72"/>
      <c r="AF134" s="72"/>
    </row>
    <row r="135" spans="1:33" x14ac:dyDescent="0.2">
      <c r="A135" s="54" t="s">
        <v>649</v>
      </c>
      <c r="B135" s="55" t="s">
        <v>45</v>
      </c>
      <c r="C135" s="69" t="s">
        <v>58</v>
      </c>
      <c r="D135" s="57" t="s">
        <v>488</v>
      </c>
      <c r="E135" s="57" t="s">
        <v>650</v>
      </c>
      <c r="F135" s="16" t="s">
        <v>620</v>
      </c>
      <c r="G135" s="16">
        <v>714</v>
      </c>
      <c r="H135" s="20">
        <f>IF(
                        C135="INSUMO",
                                        IFERROR(
                                            IF(
                                                INDEX(
                                                    Insumos!C:C,
                                                    MATCH(
                                                        A135&amp;B135,
                                                        Insumos!I:I,
                                                        0)
                                                )="Material",
                                                INDEX(
                                                    Insumos!F:F,
                                                    MATCH(
                                                        A135&amp;B135,
                                                        Insumos!I:I,
                                                        0)
                                                ),
                                                0
                                            ),
                                            "Não encontrado"),
                                        IFERROR(
                                            INDEX(I:I,
                                                MATCH(
                                                    A135&amp;B135,AG:AG,
                                                    0)
                                            ),
                                            "Não encontrado")
                                    )</f>
        <v>0.8</v>
      </c>
      <c r="I135" s="20">
        <f>H135*G135/1</f>
        <v>571.20000000000005</v>
      </c>
      <c r="J135" s="20">
        <f t="shared" si="31"/>
        <v>0</v>
      </c>
      <c r="K135" s="20">
        <f t="shared" si="31"/>
        <v>0</v>
      </c>
      <c r="L135" s="20">
        <f>IF(
                        C135="INSUMO",
                                        IFERROR(
                                            IF(
                                                INDEX(
                                                    Insumos!C:C,
                                                    MATCH(
                                                        A135&amp;B135,
                                                        Insumos!I:I,
                                                        0)
                                                )="Mao_obra",
                                                INDEX(
                                                    Insumos!F:F,
                                                    MATCH(
                                                        A135&amp;B135,
                                                        Insumos!I:I,
                                                        0)
                                                ),
                                                0
                                            ),
                                            "Não encontrado"),
                                        IFERROR(
                                            INDEX(M:M,
                                                MATCH(
                                                    A135&amp;B135,AG:AG,
                                                    0)
                                            ),
                                            "Não encontrado")
                                    )</f>
        <v>0</v>
      </c>
      <c r="M135" s="20">
        <f>L135*G135/1</f>
        <v>0</v>
      </c>
      <c r="N135" s="20">
        <f>IF(
                        C135="INSUMO",
                                        IFERROR(
                                            IF(
                                                INDEX(
                                                    Insumos!C:C,
                                                    MATCH(
                                                        A135&amp;B135,
                                                        Insumos!I:I,
                                                        0)
                                                )="Equipamento",
                                                INDEX(
                                                    Insumos!F:F,
                                                    MATCH(
                                                        A135&amp;B135,
                                                        Insumos!I:I,
                                                        0)
                                                ),
                                                0
                                            ),
                                            "Não encontrado"),
                                        IFERROR(
                                            INDEX(O:O,
                                                MATCH(
                                                    A135&amp;B135,AG:AG,
                                                    0)
                                            ),
                                            "Não encontrado")
                                    )</f>
        <v>0</v>
      </c>
      <c r="O135" s="20">
        <f>N135*G135/1</f>
        <v>0</v>
      </c>
      <c r="P135" s="20">
        <f>IF(
                        C135="INSUMO",
                                        IFERROR(
                                            IF(
                                                INDEX(
                                                    Insumos!C:C,
                                                    MATCH(
                                                        A135&amp;B135,
                                                        Insumos!I:I,
                                                        0)
                                                )="Transporte",
                                                INDEX(
                                                    Insumos!F:F,
                                                    MATCH(
                                                        A135&amp;B135,
                                                        Insumos!I:I,
                                                        0)
                                                ),
                                                0
                                            ),
                                            "Não encontrado"),
                                        IFERROR(
                                            INDEX(Q:Q,
                                                MATCH(
                                                    A135&amp;B135,AG:AG,
                                                    0)
                                            ),
                                            "Não encontrado")
                                    )</f>
        <v>0</v>
      </c>
      <c r="Q135" s="20">
        <f>P135*G135/1</f>
        <v>0</v>
      </c>
      <c r="R135" s="20">
        <f>IF(
                        C135="INSUMO",
                                        IFERROR(
                                            IF(
                                                INDEX(
                                                    Insumos!C:C,
                                                    MATCH(
                                                        A135&amp;B135,
                                                        Insumos!I:I,
                                                        0)
                                                )="Terceirizados",
                                                INDEX(
                                                    Insumos!F:F,
                                                    MATCH(
                                                        A135&amp;B135,
                                                        Insumos!I:I,
                                                        0)
                                                ),
                                                0
                                            ),
                                            "Não encontrado"),
                                        IFERROR(
                                            INDEX(S:S,
                                                MATCH(
                                                    A135&amp;B135,AG:AG,
                                                    0)
                                            ),
                                            "Não encontrado")
                                    )</f>
        <v>0</v>
      </c>
      <c r="S135" s="20">
        <f>R135*G135/1</f>
        <v>0</v>
      </c>
      <c r="T135" s="20">
        <f>IF(
                        C135="INSUMO",
                                        IFERROR(
                                            IF(
                                                INDEX(
                                                    Insumos!C:C,
                                                    MATCH(
                                                        A135&amp;B135,
                                                        Insumos!I:I,
                                                        0)
                                                )="Comissionamento",
                                                INDEX(
                                                    Insumos!F:F,
                                                    MATCH(
                                                        A135&amp;B135,
                                                        Insumos!I:I,
                                                        0)
                                                ),
                                                0
                                            ),
                                            "Não encontrado"),
                                        IFERROR(
                                            INDEX(U:U,
                                                MATCH(
                                                    A135&amp;B135,AG:AG,
                                                    0)
                                            ),
                                            "Não encontrado")
                                    )</f>
        <v>0</v>
      </c>
      <c r="U135" s="20">
        <f>T135*G135/1</f>
        <v>0</v>
      </c>
      <c r="V135" s="20">
        <f>IF(
                        C135="INSUMO",
                                        IFERROR(
                                            IF(
                                                INDEX(
                                                    Insumos!C:C,
                                                    MATCH(
                                                        A135&amp;B135,
                                                        Insumos!I:I,
                                                        0)
                                                )="Verba",
                                                INDEX(
                                                    Insumos!F:F,
                                                    MATCH(
                                                        A135&amp;B135,
                                                        Insumos!I:I,
                                                        0)
                                                ),
                                                0
                                            ),
                                            "Não encontrado"),
                                        IFERROR(
                                            INDEX(W:W,
                                                MATCH(
                                                    A135&amp;B135,AG:AG,
                                                    0)
                                            ),
                                            "Não encontrado")
                                    )</f>
        <v>0</v>
      </c>
      <c r="W135" s="20">
        <f>V135*G135/1</f>
        <v>0</v>
      </c>
      <c r="X135" s="20">
        <f>IF(
                        C135="INSUMO",
                                        IFERROR(
                                            IF(
                                                INDEX(
                                                    Insumos!C:C,
                                                    MATCH(
                                                        A135&amp;B135,
                                                        Insumos!I:I,
                                                        0)
                                                )="Outro",
                                                INDEX(
                                                    Insumos!F:F,
                                                    MATCH(
                                                        A135&amp;B135,
                                                        Insumos!I:I,
                                                        0)
                                                ),
                                                0
                                            ),
                                            "Não encontrado"),
                                        IFERROR(
                                            INDEX(Y:Y,
                                                MATCH(
                                                    A135&amp;B135,AG:AG,
                                                    0)
                                            ),
                                            "Não encontrado")
                                    )</f>
        <v>0</v>
      </c>
      <c r="Y135" s="20">
        <f>X135*G135/1</f>
        <v>0</v>
      </c>
      <c r="Z135" s="20">
        <f>IF(
                            C135="INSUMO",
                            IFERROR(
                                INDEX(
                                    Insumos!F:F,
                                    MATCH(
                                        A135&amp;B135,
                                        Insumos!I:I,
                                        0)
                                ),
                                "Não encontrado"),
                            IFERROR(
                                INDEX(AA:AA,
                                    MATCH(
                                        A135&amp;B135,AG:AG,
                                        0)
                                ),
                                "Não encontrado")
                        )</f>
        <v>0.8</v>
      </c>
      <c r="AA135" s="20">
        <f>G135*Z135</f>
        <v>571.20000000000005</v>
      </c>
      <c r="AB135" s="44"/>
      <c r="AC135" s="44"/>
      <c r="AD135" s="57" t="s">
        <v>89</v>
      </c>
      <c r="AE135" s="70"/>
      <c r="AF135" s="70"/>
    </row>
    <row r="136" spans="1:33" ht="25.5" x14ac:dyDescent="0.2">
      <c r="A136" s="59" t="s">
        <v>651</v>
      </c>
      <c r="B136" s="60" t="s">
        <v>98</v>
      </c>
      <c r="C136" s="71" t="s">
        <v>58</v>
      </c>
      <c r="D136" s="61" t="s">
        <v>488</v>
      </c>
      <c r="E136" s="61" t="s">
        <v>652</v>
      </c>
      <c r="F136" s="17" t="s">
        <v>80</v>
      </c>
      <c r="G136" s="17">
        <v>0.128</v>
      </c>
      <c r="H136" s="21">
        <f>IF(
                        C136="INSUMO",
                                        IFERROR(
                                            IF(
                                                INDEX(
                                                    Insumos!C:C,
                                                    MATCH(
                                                        A136&amp;B136,
                                                        Insumos!I:I,
                                                        0)
                                                )="Material",
                                                INDEX(
                                                    Insumos!F:F,
                                                    MATCH(
                                                        A136&amp;B136,
                                                        Insumos!I:I,
                                                        0)
                                                ),
                                                0
                                            ),
                                            "Não encontrado"),
                                        IFERROR(
                                            INDEX(I:I,
                                                MATCH(
                                                    A136&amp;B136,AG:AG,
                                                    0)
                                            ),
                                            "Não encontrado")
                                    )</f>
        <v>140</v>
      </c>
      <c r="I136" s="21">
        <f>H136*G136/1</f>
        <v>17.920000000000002</v>
      </c>
      <c r="J136" s="21">
        <f t="shared" si="31"/>
        <v>0</v>
      </c>
      <c r="K136" s="21">
        <f t="shared" si="31"/>
        <v>0</v>
      </c>
      <c r="L136" s="21">
        <f>IF(
                        C136="INSUMO",
                                        IFERROR(
                                            IF(
                                                INDEX(
                                                    Insumos!C:C,
                                                    MATCH(
                                                        A136&amp;B136,
                                                        Insumos!I:I,
                                                        0)
                                                )="Mao_obra",
                                                INDEX(
                                                    Insumos!F:F,
                                                    MATCH(
                                                        A136&amp;B136,
                                                        Insumos!I:I,
                                                        0)
                                                ),
                                                0
                                            ),
                                            "Não encontrado"),
                                        IFERROR(
                                            INDEX(M:M,
                                                MATCH(
                                                    A136&amp;B136,AG:AG,
                                                    0)
                                            ),
                                            "Não encontrado")
                                    )</f>
        <v>0</v>
      </c>
      <c r="M136" s="21">
        <f>L136*G136/1</f>
        <v>0</v>
      </c>
      <c r="N136" s="21">
        <f>IF(
                        C136="INSUMO",
                                        IFERROR(
                                            IF(
                                                INDEX(
                                                    Insumos!C:C,
                                                    MATCH(
                                                        A136&amp;B136,
                                                        Insumos!I:I,
                                                        0)
                                                )="Equipamento",
                                                INDEX(
                                                    Insumos!F:F,
                                                    MATCH(
                                                        A136&amp;B136,
                                                        Insumos!I:I,
                                                        0)
                                                ),
                                                0
                                            ),
                                            "Não encontrado"),
                                        IFERROR(
                                            INDEX(O:O,
                                                MATCH(
                                                    A136&amp;B136,AG:AG,
                                                    0)
                                            ),
                                            "Não encontrado")
                                    )</f>
        <v>0</v>
      </c>
      <c r="O136" s="21">
        <f>N136*G136/1</f>
        <v>0</v>
      </c>
      <c r="P136" s="21">
        <f>IF(
                        C136="INSUMO",
                                        IFERROR(
                                            IF(
                                                INDEX(
                                                    Insumos!C:C,
                                                    MATCH(
                                                        A136&amp;B136,
                                                        Insumos!I:I,
                                                        0)
                                                )="Transporte",
                                                INDEX(
                                                    Insumos!F:F,
                                                    MATCH(
                                                        A136&amp;B136,
                                                        Insumos!I:I,
                                                        0)
                                                ),
                                                0
                                            ),
                                            "Não encontrado"),
                                        IFERROR(
                                            INDEX(Q:Q,
                                                MATCH(
                                                    A136&amp;B136,AG:AG,
                                                    0)
                                            ),
                                            "Não encontrado")
                                    )</f>
        <v>0</v>
      </c>
      <c r="Q136" s="21">
        <f>P136*G136/1</f>
        <v>0</v>
      </c>
      <c r="R136" s="21">
        <f>IF(
                        C136="INSUMO",
                                        IFERROR(
                                            IF(
                                                INDEX(
                                                    Insumos!C:C,
                                                    MATCH(
                                                        A136&amp;B136,
                                                        Insumos!I:I,
                                                        0)
                                                )="Terceirizados",
                                                INDEX(
                                                    Insumos!F:F,
                                                    MATCH(
                                                        A136&amp;B136,
                                                        Insumos!I:I,
                                                        0)
                                                ),
                                                0
                                            ),
                                            "Não encontrado"),
                                        IFERROR(
                                            INDEX(S:S,
                                                MATCH(
                                                    A136&amp;B136,AG:AG,
                                                    0)
                                            ),
                                            "Não encontrado")
                                    )</f>
        <v>0</v>
      </c>
      <c r="S136" s="21">
        <f>R136*G136/1</f>
        <v>0</v>
      </c>
      <c r="T136" s="21">
        <f>IF(
                        C136="INSUMO",
                                        IFERROR(
                                            IF(
                                                INDEX(
                                                    Insumos!C:C,
                                                    MATCH(
                                                        A136&amp;B136,
                                                        Insumos!I:I,
                                                        0)
                                                )="Comissionamento",
                                                INDEX(
                                                    Insumos!F:F,
                                                    MATCH(
                                                        A136&amp;B136,
                                                        Insumos!I:I,
                                                        0)
                                                ),
                                                0
                                            ),
                                            "Não encontrado"),
                                        IFERROR(
                                            INDEX(U:U,
                                                MATCH(
                                                    A136&amp;B136,AG:AG,
                                                    0)
                                            ),
                                            "Não encontrado")
                                    )</f>
        <v>0</v>
      </c>
      <c r="U136" s="21">
        <f>T136*G136/1</f>
        <v>0</v>
      </c>
      <c r="V136" s="21">
        <f>IF(
                        C136="INSUMO",
                                        IFERROR(
                                            IF(
                                                INDEX(
                                                    Insumos!C:C,
                                                    MATCH(
                                                        A136&amp;B136,
                                                        Insumos!I:I,
                                                        0)
                                                )="Verba",
                                                INDEX(
                                                    Insumos!F:F,
                                                    MATCH(
                                                        A136&amp;B136,
                                                        Insumos!I:I,
                                                        0)
                                                ),
                                                0
                                            ),
                                            "Não encontrado"),
                                        IFERROR(
                                            INDEX(W:W,
                                                MATCH(
                                                    A136&amp;B136,AG:AG,
                                                    0)
                                            ),
                                            "Não encontrado")
                                    )</f>
        <v>0</v>
      </c>
      <c r="W136" s="21">
        <f>V136*G136/1</f>
        <v>0</v>
      </c>
      <c r="X136" s="21">
        <f>IF(
                        C136="INSUMO",
                                        IFERROR(
                                            IF(
                                                INDEX(
                                                    Insumos!C:C,
                                                    MATCH(
                                                        A136&amp;B136,
                                                        Insumos!I:I,
                                                        0)
                                                )="Outro",
                                                INDEX(
                                                    Insumos!F:F,
                                                    MATCH(
                                                        A136&amp;B136,
                                                        Insumos!I:I,
                                                        0)
                                                ),
                                                0
                                            ),
                                            "Não encontrado"),
                                        IFERROR(
                                            INDEX(Y:Y,
                                                MATCH(
                                                    A136&amp;B136,AG:AG,
                                                    0)
                                            ),
                                            "Não encontrado")
                                    )</f>
        <v>0</v>
      </c>
      <c r="Y136" s="21">
        <f>X136*G136/1</f>
        <v>0</v>
      </c>
      <c r="Z136" s="21">
        <f>IF(
                            C136="INSUMO",
                            IFERROR(
                                INDEX(
                                    Insumos!F:F,
                                    MATCH(
                                        A136&amp;B136,
                                        Insumos!I:I,
                                        0)
                                ),
                                "Não encontrado"),
                            IFERROR(
                                INDEX(AA:AA,
                                    MATCH(
                                        A136&amp;B136,AG:AG,
                                        0)
                                ),
                                "Não encontrado")
                        )</f>
        <v>140</v>
      </c>
      <c r="AA136" s="21">
        <f>G136*Z136</f>
        <v>17.920000000000002</v>
      </c>
      <c r="AB136" s="45"/>
      <c r="AC136" s="45"/>
      <c r="AD136" s="61" t="s">
        <v>89</v>
      </c>
      <c r="AE136" s="72"/>
      <c r="AF136" s="72"/>
    </row>
    <row r="137" spans="1:33" ht="25.5" x14ac:dyDescent="0.2">
      <c r="A137" s="63" t="s">
        <v>165</v>
      </c>
      <c r="B137" s="64" t="s">
        <v>98</v>
      </c>
      <c r="C137" s="65" t="s">
        <v>89</v>
      </c>
      <c r="D137" s="66" t="s">
        <v>488</v>
      </c>
      <c r="E137" s="66" t="s">
        <v>166</v>
      </c>
      <c r="F137" s="67" t="s">
        <v>56</v>
      </c>
      <c r="G137" s="22"/>
      <c r="H137" s="23"/>
      <c r="I137" s="23">
        <f>SUM(I138:I139)</f>
        <v>0.32666499999999998</v>
      </c>
      <c r="J137" s="23"/>
      <c r="K137" s="23">
        <f>SUM(K138:K139)</f>
        <v>1.7683231684</v>
      </c>
      <c r="L137" s="23"/>
      <c r="M137" s="23">
        <f>SUM(M138:M139)</f>
        <v>1.7683231684</v>
      </c>
      <c r="N137" s="23"/>
      <c r="O137" s="23">
        <f>SUM(O138:O139)</f>
        <v>0</v>
      </c>
      <c r="P137" s="23"/>
      <c r="Q137" s="23">
        <f>SUM(Q138:Q139)</f>
        <v>0</v>
      </c>
      <c r="R137" s="23"/>
      <c r="S137" s="23">
        <f>SUM(S138:S139)</f>
        <v>0</v>
      </c>
      <c r="T137" s="23"/>
      <c r="U137" s="23">
        <f>SUM(U138:U139)</f>
        <v>0</v>
      </c>
      <c r="V137" s="23"/>
      <c r="W137" s="23">
        <f>SUM(W138:W139)</f>
        <v>0</v>
      </c>
      <c r="X137" s="23"/>
      <c r="Y137" s="23">
        <f>SUM(Y138:Y139)</f>
        <v>0</v>
      </c>
      <c r="Z137" s="23"/>
      <c r="AA137" s="23">
        <f>SUM(AA138:AA139)</f>
        <v>2.0949881684</v>
      </c>
      <c r="AB137" s="43" t="s">
        <v>89</v>
      </c>
      <c r="AC137" s="43"/>
      <c r="AD137" s="66" t="s">
        <v>89</v>
      </c>
      <c r="AE137" s="68" t="s">
        <v>89</v>
      </c>
      <c r="AF137" s="68" t="s">
        <v>600</v>
      </c>
      <c r="AG137" t="str">
        <f>A137&amp;B137&amp;C137</f>
        <v>97665SINAPI</v>
      </c>
    </row>
    <row r="138" spans="1:33" ht="25.5" x14ac:dyDescent="0.2">
      <c r="A138" s="59" t="s">
        <v>514</v>
      </c>
      <c r="B138" s="60" t="s">
        <v>98</v>
      </c>
      <c r="C138" s="71" t="s">
        <v>46</v>
      </c>
      <c r="D138" s="61" t="s">
        <v>488</v>
      </c>
      <c r="E138" s="61" t="s">
        <v>515</v>
      </c>
      <c r="F138" s="17" t="s">
        <v>511</v>
      </c>
      <c r="G138" s="17">
        <v>5.8000000000000003E-2</v>
      </c>
      <c r="H138" s="21">
        <f>IF(
                        C138="INSUMO",
                                        IFERROR(
                                            IF(
                                                INDEX(
                                                    Insumos!C:C,
                                                    MATCH(
                                                        A138&amp;B138,
                                                        Insumos!I:I,
                                                        0)
                                                )="Material",
                                                INDEX(
                                                    Insumos!F:F,
                                                    MATCH(
                                                        A138&amp;B138,
                                                        Insumos!I:I,
                                                        0)
                                                ),
                                                0
                                            ),
                                            "Não encontrado"),
                                        IFERROR(
                                            INDEX(I:I,
                                                MATCH(
                                                    A138&amp;B138,AG:AG,
                                                    0)
                                            ),
                                            "Não encontrado")
                                    )</f>
        <v>4.13</v>
      </c>
      <c r="I138" s="21">
        <f>H138*G138/1</f>
        <v>0.23954</v>
      </c>
      <c r="J138" s="21">
        <f>T138 + N138 + L138 + X138 + R138 + P138 + V138</f>
        <v>18.044604000000003</v>
      </c>
      <c r="K138" s="21">
        <f>U138 + O138 + M138 + Y138 + S138 + Q138 + W138</f>
        <v>1.0465870320000001</v>
      </c>
      <c r="L138" s="21">
        <f>IF(
                        C138="INSUMO",
                                        IFERROR(
                                            IF(
                                                INDEX(
                                                    Insumos!C:C,
                                                    MATCH(
                                                        A138&amp;B138,
                                                        Insumos!I:I,
                                                        0)
                                                )="Mao_obra",
                                                INDEX(
                                                    Insumos!F:F,
                                                    MATCH(
                                                        A138&amp;B138,
                                                        Insumos!I:I,
                                                        0)
                                                ),
                                                0
                                            ),
                                            "Não encontrado"),
                                        IFERROR(
                                            INDEX(M:M,
                                                MATCH(
                                                    A138&amp;B138,AG:AG,
                                                    0)
                                            ),
                                            "Não encontrado")
                                    )</f>
        <v>18.044604000000003</v>
      </c>
      <c r="M138" s="21">
        <f>L138*G138/1</f>
        <v>1.0465870320000001</v>
      </c>
      <c r="N138" s="21">
        <f>IF(
                        C138="INSUMO",
                                        IFERROR(
                                            IF(
                                                INDEX(
                                                    Insumos!C:C,
                                                    MATCH(
                                                        A138&amp;B138,
                                                        Insumos!I:I,
                                                        0)
                                                )="Equipamento",
                                                INDEX(
                                                    Insumos!F:F,
                                                    MATCH(
                                                        A138&amp;B138,
                                                        Insumos!I:I,
                                                        0)
                                                ),
                                                0
                                            ),
                                            "Não encontrado"),
                                        IFERROR(
                                            INDEX(O:O,
                                                MATCH(
                                                    A138&amp;B138,AG:AG,
                                                    0)
                                            ),
                                            "Não encontrado")
                                    )</f>
        <v>0</v>
      </c>
      <c r="O138" s="21">
        <f>N138*G138/1</f>
        <v>0</v>
      </c>
      <c r="P138" s="21">
        <f>IF(
                        C138="INSUMO",
                                        IFERROR(
                                            IF(
                                                INDEX(
                                                    Insumos!C:C,
                                                    MATCH(
                                                        A138&amp;B138,
                                                        Insumos!I:I,
                                                        0)
                                                )="Transporte",
                                                INDEX(
                                                    Insumos!F:F,
                                                    MATCH(
                                                        A138&amp;B138,
                                                        Insumos!I:I,
                                                        0)
                                                ),
                                                0
                                            ),
                                            "Não encontrado"),
                                        IFERROR(
                                            INDEX(Q:Q,
                                                MATCH(
                                                    A138&amp;B138,AG:AG,
                                                    0)
                                            ),
                                            "Não encontrado")
                                    )</f>
        <v>0</v>
      </c>
      <c r="Q138" s="21">
        <f>P138*G138/1</f>
        <v>0</v>
      </c>
      <c r="R138" s="21">
        <f>IF(
                        C138="INSUMO",
                                        IFERROR(
                                            IF(
                                                INDEX(
                                                    Insumos!C:C,
                                                    MATCH(
                                                        A138&amp;B138,
                                                        Insumos!I:I,
                                                        0)
                                                )="Terceirizados",
                                                INDEX(
                                                    Insumos!F:F,
                                                    MATCH(
                                                        A138&amp;B138,
                                                        Insumos!I:I,
                                                        0)
                                                ),
                                                0
                                            ),
                                            "Não encontrado"),
                                        IFERROR(
                                            INDEX(S:S,
                                                MATCH(
                                                    A138&amp;B138,AG:AG,
                                                    0)
                                            ),
                                            "Não encontrado")
                                    )</f>
        <v>0</v>
      </c>
      <c r="S138" s="21">
        <f>R138*G138/1</f>
        <v>0</v>
      </c>
      <c r="T138" s="21">
        <f>IF(
                        C138="INSUMO",
                                        IFERROR(
                                            IF(
                                                INDEX(
                                                    Insumos!C:C,
                                                    MATCH(
                                                        A138&amp;B138,
                                                        Insumos!I:I,
                                                        0)
                                                )="Comissionamento",
                                                INDEX(
                                                    Insumos!F:F,
                                                    MATCH(
                                                        A138&amp;B138,
                                                        Insumos!I:I,
                                                        0)
                                                ),
                                                0
                                            ),
                                            "Não encontrado"),
                                        IFERROR(
                                            INDEX(U:U,
                                                MATCH(
                                                    A138&amp;B138,AG:AG,
                                                    0)
                                            ),
                                            "Não encontrado")
                                    )</f>
        <v>0</v>
      </c>
      <c r="U138" s="21">
        <f>T138*G138/1</f>
        <v>0</v>
      </c>
      <c r="V138" s="21">
        <f>IF(
                        C138="INSUMO",
                                        IFERROR(
                                            IF(
                                                INDEX(
                                                    Insumos!C:C,
                                                    MATCH(
                                                        A138&amp;B138,
                                                        Insumos!I:I,
                                                        0)
                                                )="Verba",
                                                INDEX(
                                                    Insumos!F:F,
                                                    MATCH(
                                                        A138&amp;B138,
                                                        Insumos!I:I,
                                                        0)
                                                ),
                                                0
                                            ),
                                            "Não encontrado"),
                                        IFERROR(
                                            INDEX(W:W,
                                                MATCH(
                                                    A138&amp;B138,AG:AG,
                                                    0)
                                            ),
                                            "Não encontrado")
                                    )</f>
        <v>0</v>
      </c>
      <c r="W138" s="21">
        <f>V138*G138/1</f>
        <v>0</v>
      </c>
      <c r="X138" s="21">
        <f>IF(
                        C138="INSUMO",
                                        IFERROR(
                                            IF(
                                                INDEX(
                                                    Insumos!C:C,
                                                    MATCH(
                                                        A138&amp;B138,
                                                        Insumos!I:I,
                                                        0)
                                                )="Outro",
                                                INDEX(
                                                    Insumos!F:F,
                                                    MATCH(
                                                        A138&amp;B138,
                                                        Insumos!I:I,
                                                        0)
                                                ),
                                                0
                                            ),
                                            "Não encontrado"),
                                        IFERROR(
                                            INDEX(Y:Y,
                                                MATCH(
                                                    A138&amp;B138,AG:AG,
                                                    0)
                                            ),
                                            "Não encontrado")
                                    )</f>
        <v>0</v>
      </c>
      <c r="Y138" s="21">
        <f>X138*G138/1</f>
        <v>0</v>
      </c>
      <c r="Z138" s="21">
        <f>IF(
                            C138="INSUMO",
                            IFERROR(
                                INDEX(
                                    Insumos!F:F,
                                    MATCH(
                                        A138&amp;B138,
                                        Insumos!I:I,
                                        0)
                                ),
                                "Não encontrado"),
                            IFERROR(
                                INDEX(AA:AA,
                                    MATCH(
                                        A138&amp;B138,AG:AG,
                                        0)
                                ),
                                "Não encontrado")
                        )</f>
        <v>22.174604000000002</v>
      </c>
      <c r="AA138" s="21">
        <f>G138*Z138</f>
        <v>1.2861270320000002</v>
      </c>
      <c r="AB138" s="45"/>
      <c r="AC138" s="45"/>
      <c r="AD138" s="61" t="s">
        <v>89</v>
      </c>
      <c r="AE138" s="72"/>
      <c r="AF138" s="72"/>
    </row>
    <row r="139" spans="1:33" ht="25.5" x14ac:dyDescent="0.2">
      <c r="A139" s="54" t="s">
        <v>653</v>
      </c>
      <c r="B139" s="55" t="s">
        <v>98</v>
      </c>
      <c r="C139" s="69" t="s">
        <v>46</v>
      </c>
      <c r="D139" s="57" t="s">
        <v>488</v>
      </c>
      <c r="E139" s="57" t="s">
        <v>654</v>
      </c>
      <c r="F139" s="16" t="s">
        <v>511</v>
      </c>
      <c r="G139" s="16">
        <v>2.0500000000000001E-2</v>
      </c>
      <c r="H139" s="20">
        <f>IF(
                        C139="INSUMO",
                                        IFERROR(
                                            IF(
                                                INDEX(
                                                    Insumos!C:C,
                                                    MATCH(
                                                        A139&amp;B139,
                                                        Insumos!I:I,
                                                        0)
                                                )="Material",
                                                INDEX(
                                                    Insumos!F:F,
                                                    MATCH(
                                                        A139&amp;B139,
                                                        Insumos!I:I,
                                                        0)
                                                ),
                                                0
                                            ),
                                            "Não encontrado"),
                                        IFERROR(
                                            INDEX(I:I,
                                                MATCH(
                                                    A139&amp;B139,AG:AG,
                                                    0)
                                            ),
                                            "Não encontrado")
                                    )</f>
        <v>4.25</v>
      </c>
      <c r="I139" s="20">
        <f>H139*G139/1</f>
        <v>8.7125000000000008E-2</v>
      </c>
      <c r="J139" s="20">
        <f>T139 + N139 + L139 + X139 + R139 + P139 + V139</f>
        <v>35.206640799999995</v>
      </c>
      <c r="K139" s="20">
        <f>U139 + O139 + M139 + Y139 + S139 + Q139 + W139</f>
        <v>0.72173613639999989</v>
      </c>
      <c r="L139" s="20">
        <f>IF(
                        C139="INSUMO",
                                        IFERROR(
                                            IF(
                                                INDEX(
                                                    Insumos!C:C,
                                                    MATCH(
                                                        A139&amp;B139,
                                                        Insumos!I:I,
                                                        0)
                                                )="Mao_obra",
                                                INDEX(
                                                    Insumos!F:F,
                                                    MATCH(
                                                        A139&amp;B139,
                                                        Insumos!I:I,
                                                        0)
                                                ),
                                                0
                                            ),
                                            "Não encontrado"),
                                        IFERROR(
                                            INDEX(M:M,
                                                MATCH(
                                                    A139&amp;B139,AG:AG,
                                                    0)
                                            ),
                                            "Não encontrado")
                                    )</f>
        <v>35.206640799999995</v>
      </c>
      <c r="M139" s="20">
        <f>L139*G139/1</f>
        <v>0.72173613639999989</v>
      </c>
      <c r="N139" s="20">
        <f>IF(
                        C139="INSUMO",
                                        IFERROR(
                                            IF(
                                                INDEX(
                                                    Insumos!C:C,
                                                    MATCH(
                                                        A139&amp;B139,
                                                        Insumos!I:I,
                                                        0)
                                                )="Equipamento",
                                                INDEX(
                                                    Insumos!F:F,
                                                    MATCH(
                                                        A139&amp;B139,
                                                        Insumos!I:I,
                                                        0)
                                                ),
                                                0
                                            ),
                                            "Não encontrado"),
                                        IFERROR(
                                            INDEX(O:O,
                                                MATCH(
                                                    A139&amp;B139,AG:AG,
                                                    0)
                                            ),
                                            "Não encontrado")
                                    )</f>
        <v>0</v>
      </c>
      <c r="O139" s="20">
        <f>N139*G139/1</f>
        <v>0</v>
      </c>
      <c r="P139" s="20">
        <f>IF(
                        C139="INSUMO",
                                        IFERROR(
                                            IF(
                                                INDEX(
                                                    Insumos!C:C,
                                                    MATCH(
                                                        A139&amp;B139,
                                                        Insumos!I:I,
                                                        0)
                                                )="Transporte",
                                                INDEX(
                                                    Insumos!F:F,
                                                    MATCH(
                                                        A139&amp;B139,
                                                        Insumos!I:I,
                                                        0)
                                                ),
                                                0
                                            ),
                                            "Não encontrado"),
                                        IFERROR(
                                            INDEX(Q:Q,
                                                MATCH(
                                                    A139&amp;B139,AG:AG,
                                                    0)
                                            ),
                                            "Não encontrado")
                                    )</f>
        <v>0</v>
      </c>
      <c r="Q139" s="20">
        <f>P139*G139/1</f>
        <v>0</v>
      </c>
      <c r="R139" s="20">
        <f>IF(
                        C139="INSUMO",
                                        IFERROR(
                                            IF(
                                                INDEX(
                                                    Insumos!C:C,
                                                    MATCH(
                                                        A139&amp;B139,
                                                        Insumos!I:I,
                                                        0)
                                                )="Terceirizados",
                                                INDEX(
                                                    Insumos!F:F,
                                                    MATCH(
                                                        A139&amp;B139,
                                                        Insumos!I:I,
                                                        0)
                                                ),
                                                0
                                            ),
                                            "Não encontrado"),
                                        IFERROR(
                                            INDEX(S:S,
                                                MATCH(
                                                    A139&amp;B139,AG:AG,
                                                    0)
                                            ),
                                            "Não encontrado")
                                    )</f>
        <v>0</v>
      </c>
      <c r="S139" s="20">
        <f>R139*G139/1</f>
        <v>0</v>
      </c>
      <c r="T139" s="20">
        <f>IF(
                        C139="INSUMO",
                                        IFERROR(
                                            IF(
                                                INDEX(
                                                    Insumos!C:C,
                                                    MATCH(
                                                        A139&amp;B139,
                                                        Insumos!I:I,
                                                        0)
                                                )="Comissionamento",
                                                INDEX(
                                                    Insumos!F:F,
                                                    MATCH(
                                                        A139&amp;B139,
                                                        Insumos!I:I,
                                                        0)
                                                ),
                                                0
                                            ),
                                            "Não encontrado"),
                                        IFERROR(
                                            INDEX(U:U,
                                                MATCH(
                                                    A139&amp;B139,AG:AG,
                                                    0)
                                            ),
                                            "Não encontrado")
                                    )</f>
        <v>0</v>
      </c>
      <c r="U139" s="20">
        <f>T139*G139/1</f>
        <v>0</v>
      </c>
      <c r="V139" s="20">
        <f>IF(
                        C139="INSUMO",
                                        IFERROR(
                                            IF(
                                                INDEX(
                                                    Insumos!C:C,
                                                    MATCH(
                                                        A139&amp;B139,
                                                        Insumos!I:I,
                                                        0)
                                                )="Verba",
                                                INDEX(
                                                    Insumos!F:F,
                                                    MATCH(
                                                        A139&amp;B139,
                                                        Insumos!I:I,
                                                        0)
                                                ),
                                                0
                                            ),
                                            "Não encontrado"),
                                        IFERROR(
                                            INDEX(W:W,
                                                MATCH(
                                                    A139&amp;B139,AG:AG,
                                                    0)
                                            ),
                                            "Não encontrado")
                                    )</f>
        <v>0</v>
      </c>
      <c r="W139" s="20">
        <f>V139*G139/1</f>
        <v>0</v>
      </c>
      <c r="X139" s="20">
        <f>IF(
                        C139="INSUMO",
                                        IFERROR(
                                            IF(
                                                INDEX(
                                                    Insumos!C:C,
                                                    MATCH(
                                                        A139&amp;B139,
                                                        Insumos!I:I,
                                                        0)
                                                )="Outro",
                                                INDEX(
                                                    Insumos!F:F,
                                                    MATCH(
                                                        A139&amp;B139,
                                                        Insumos!I:I,
                                                        0)
                                                ),
                                                0
                                            ),
                                            "Não encontrado"),
                                        IFERROR(
                                            INDEX(Y:Y,
                                                MATCH(
                                                    A139&amp;B139,AG:AG,
                                                    0)
                                            ),
                                            "Não encontrado")
                                    )</f>
        <v>0</v>
      </c>
      <c r="Y139" s="20">
        <f>X139*G139/1</f>
        <v>0</v>
      </c>
      <c r="Z139" s="20">
        <f>IF(
                            C139="INSUMO",
                            IFERROR(
                                INDEX(
                                    Insumos!F:F,
                                    MATCH(
                                        A139&amp;B139,
                                        Insumos!I:I,
                                        0)
                                ),
                                "Não encontrado"),
                            IFERROR(
                                INDEX(AA:AA,
                                    MATCH(
                                        A139&amp;B139,AG:AG,
                                        0)
                                ),
                                "Não encontrado")
                        )</f>
        <v>39.456640799999995</v>
      </c>
      <c r="AA139" s="20">
        <f>G139*Z139</f>
        <v>0.8088611363999999</v>
      </c>
      <c r="AB139" s="44"/>
      <c r="AC139" s="44"/>
      <c r="AD139" s="57" t="s">
        <v>89</v>
      </c>
      <c r="AE139" s="70"/>
      <c r="AF139" s="70"/>
    </row>
    <row r="140" spans="1:33" ht="25.5" x14ac:dyDescent="0.2">
      <c r="A140" s="63" t="s">
        <v>168</v>
      </c>
      <c r="B140" s="64" t="s">
        <v>98</v>
      </c>
      <c r="C140" s="65" t="s">
        <v>89</v>
      </c>
      <c r="D140" s="66" t="s">
        <v>488</v>
      </c>
      <c r="E140" s="66" t="s">
        <v>169</v>
      </c>
      <c r="F140" s="67" t="s">
        <v>56</v>
      </c>
      <c r="G140" s="22"/>
      <c r="H140" s="23"/>
      <c r="I140" s="23">
        <f>SUM(I141:I142)</f>
        <v>0.12109499999999998</v>
      </c>
      <c r="J140" s="23"/>
      <c r="K140" s="23">
        <f>SUM(K141:K142)</f>
        <v>0.65552945608000002</v>
      </c>
      <c r="L140" s="23"/>
      <c r="M140" s="23">
        <f>SUM(M141:M142)</f>
        <v>0.65552945608000002</v>
      </c>
      <c r="N140" s="23"/>
      <c r="O140" s="23">
        <f>SUM(O141:O142)</f>
        <v>0</v>
      </c>
      <c r="P140" s="23"/>
      <c r="Q140" s="23">
        <f>SUM(Q141:Q142)</f>
        <v>0</v>
      </c>
      <c r="R140" s="23"/>
      <c r="S140" s="23">
        <f>SUM(S141:S142)</f>
        <v>0</v>
      </c>
      <c r="T140" s="23"/>
      <c r="U140" s="23">
        <f>SUM(U141:U142)</f>
        <v>0</v>
      </c>
      <c r="V140" s="23"/>
      <c r="W140" s="23">
        <f>SUM(W141:W142)</f>
        <v>0</v>
      </c>
      <c r="X140" s="23"/>
      <c r="Y140" s="23">
        <f>SUM(Y141:Y142)</f>
        <v>0</v>
      </c>
      <c r="Z140" s="23"/>
      <c r="AA140" s="23">
        <f>SUM(AA141:AA142)</f>
        <v>0.77662445607999997</v>
      </c>
      <c r="AB140" s="43" t="s">
        <v>89</v>
      </c>
      <c r="AC140" s="43"/>
      <c r="AD140" s="66" t="s">
        <v>89</v>
      </c>
      <c r="AE140" s="68" t="s">
        <v>89</v>
      </c>
      <c r="AF140" s="68" t="s">
        <v>600</v>
      </c>
      <c r="AG140" t="str">
        <f>A140&amp;B140&amp;C140</f>
        <v>97660SINAPI</v>
      </c>
    </row>
    <row r="141" spans="1:33" ht="25.5" x14ac:dyDescent="0.2">
      <c r="A141" s="59" t="s">
        <v>514</v>
      </c>
      <c r="B141" s="60" t="s">
        <v>98</v>
      </c>
      <c r="C141" s="71" t="s">
        <v>46</v>
      </c>
      <c r="D141" s="61" t="s">
        <v>488</v>
      </c>
      <c r="E141" s="61" t="s">
        <v>515</v>
      </c>
      <c r="F141" s="17" t="s">
        <v>511</v>
      </c>
      <c r="G141" s="17">
        <v>2.1499999999999998E-2</v>
      </c>
      <c r="H141" s="21">
        <f>IF(
                        C141="INSUMO",
                                        IFERROR(
                                            IF(
                                                INDEX(
                                                    Insumos!C:C,
                                                    MATCH(
                                                        A141&amp;B141,
                                                        Insumos!I:I,
                                                        0)
                                                )="Material",
                                                INDEX(
                                                    Insumos!F:F,
                                                    MATCH(
                                                        A141&amp;B141,
                                                        Insumos!I:I,
                                                        0)
                                                ),
                                                0
                                            ),
                                            "Não encontrado"),
                                        IFERROR(
                                            INDEX(I:I,
                                                MATCH(
                                                    A141&amp;B141,AG:AG,
                                                    0)
                                            ),
                                            "Não encontrado")
                                    )</f>
        <v>4.13</v>
      </c>
      <c r="I141" s="21">
        <f>H141*G141/1</f>
        <v>8.8794999999999985E-2</v>
      </c>
      <c r="J141" s="21">
        <f>T141 + N141 + L141 + X141 + R141 + P141 + V141</f>
        <v>18.044604000000003</v>
      </c>
      <c r="K141" s="21">
        <f>U141 + O141 + M141 + Y141 + S141 + Q141 + W141</f>
        <v>0.38795898600000006</v>
      </c>
      <c r="L141" s="21">
        <f>IF(
                        C141="INSUMO",
                                        IFERROR(
                                            IF(
                                                INDEX(
                                                    Insumos!C:C,
                                                    MATCH(
                                                        A141&amp;B141,
                                                        Insumos!I:I,
                                                        0)
                                                )="Mao_obra",
                                                INDEX(
                                                    Insumos!F:F,
                                                    MATCH(
                                                        A141&amp;B141,
                                                        Insumos!I:I,
                                                        0)
                                                ),
                                                0
                                            ),
                                            "Não encontrado"),
                                        IFERROR(
                                            INDEX(M:M,
                                                MATCH(
                                                    A141&amp;B141,AG:AG,
                                                    0)
                                            ),
                                            "Não encontrado")
                                    )</f>
        <v>18.044604000000003</v>
      </c>
      <c r="M141" s="21">
        <f>L141*G141/1</f>
        <v>0.38795898600000006</v>
      </c>
      <c r="N141" s="21">
        <f>IF(
                        C141="INSUMO",
                                        IFERROR(
                                            IF(
                                                INDEX(
                                                    Insumos!C:C,
                                                    MATCH(
                                                        A141&amp;B141,
                                                        Insumos!I:I,
                                                        0)
                                                )="Equipamento",
                                                INDEX(
                                                    Insumos!F:F,
                                                    MATCH(
                                                        A141&amp;B141,
                                                        Insumos!I:I,
                                                        0)
                                                ),
                                                0
                                            ),
                                            "Não encontrado"),
                                        IFERROR(
                                            INDEX(O:O,
                                                MATCH(
                                                    A141&amp;B141,AG:AG,
                                                    0)
                                            ),
                                            "Não encontrado")
                                    )</f>
        <v>0</v>
      </c>
      <c r="O141" s="21">
        <f>N141*G141/1</f>
        <v>0</v>
      </c>
      <c r="P141" s="21">
        <f>IF(
                        C141="INSUMO",
                                        IFERROR(
                                            IF(
                                                INDEX(
                                                    Insumos!C:C,
                                                    MATCH(
                                                        A141&amp;B141,
                                                        Insumos!I:I,
                                                        0)
                                                )="Transporte",
                                                INDEX(
                                                    Insumos!F:F,
                                                    MATCH(
                                                        A141&amp;B141,
                                                        Insumos!I:I,
                                                        0)
                                                ),
                                                0
                                            ),
                                            "Não encontrado"),
                                        IFERROR(
                                            INDEX(Q:Q,
                                                MATCH(
                                                    A141&amp;B141,AG:AG,
                                                    0)
                                            ),
                                            "Não encontrado")
                                    )</f>
        <v>0</v>
      </c>
      <c r="Q141" s="21">
        <f>P141*G141/1</f>
        <v>0</v>
      </c>
      <c r="R141" s="21">
        <f>IF(
                        C141="INSUMO",
                                        IFERROR(
                                            IF(
                                                INDEX(
                                                    Insumos!C:C,
                                                    MATCH(
                                                        A141&amp;B141,
                                                        Insumos!I:I,
                                                        0)
                                                )="Terceirizados",
                                                INDEX(
                                                    Insumos!F:F,
                                                    MATCH(
                                                        A141&amp;B141,
                                                        Insumos!I:I,
                                                        0)
                                                ),
                                                0
                                            ),
                                            "Não encontrado"),
                                        IFERROR(
                                            INDEX(S:S,
                                                MATCH(
                                                    A141&amp;B141,AG:AG,
                                                    0)
                                            ),
                                            "Não encontrado")
                                    )</f>
        <v>0</v>
      </c>
      <c r="S141" s="21">
        <f>R141*G141/1</f>
        <v>0</v>
      </c>
      <c r="T141" s="21">
        <f>IF(
                        C141="INSUMO",
                                        IFERROR(
                                            IF(
                                                INDEX(
                                                    Insumos!C:C,
                                                    MATCH(
                                                        A141&amp;B141,
                                                        Insumos!I:I,
                                                        0)
                                                )="Comissionamento",
                                                INDEX(
                                                    Insumos!F:F,
                                                    MATCH(
                                                        A141&amp;B141,
                                                        Insumos!I:I,
                                                        0)
                                                ),
                                                0
                                            ),
                                            "Não encontrado"),
                                        IFERROR(
                                            INDEX(U:U,
                                                MATCH(
                                                    A141&amp;B141,AG:AG,
                                                    0)
                                            ),
                                            "Não encontrado")
                                    )</f>
        <v>0</v>
      </c>
      <c r="U141" s="21">
        <f>T141*G141/1</f>
        <v>0</v>
      </c>
      <c r="V141" s="21">
        <f>IF(
                        C141="INSUMO",
                                        IFERROR(
                                            IF(
                                                INDEX(
                                                    Insumos!C:C,
                                                    MATCH(
                                                        A141&amp;B141,
                                                        Insumos!I:I,
                                                        0)
                                                )="Verba",
                                                INDEX(
                                                    Insumos!F:F,
                                                    MATCH(
                                                        A141&amp;B141,
                                                        Insumos!I:I,
                                                        0)
                                                ),
                                                0
                                            ),
                                            "Não encontrado"),
                                        IFERROR(
                                            INDEX(W:W,
                                                MATCH(
                                                    A141&amp;B141,AG:AG,
                                                    0)
                                            ),
                                            "Não encontrado")
                                    )</f>
        <v>0</v>
      </c>
      <c r="W141" s="21">
        <f>V141*G141/1</f>
        <v>0</v>
      </c>
      <c r="X141" s="21">
        <f>IF(
                        C141="INSUMO",
                                        IFERROR(
                                            IF(
                                                INDEX(
                                                    Insumos!C:C,
                                                    MATCH(
                                                        A141&amp;B141,
                                                        Insumos!I:I,
                                                        0)
                                                )="Outro",
                                                INDEX(
                                                    Insumos!F:F,
                                                    MATCH(
                                                        A141&amp;B141,
                                                        Insumos!I:I,
                                                        0)
                                                ),
                                                0
                                            ),
                                            "Não encontrado"),
                                        IFERROR(
                                            INDEX(Y:Y,
                                                MATCH(
                                                    A141&amp;B141,AG:AG,
                                                    0)
                                            ),
                                            "Não encontrado")
                                    )</f>
        <v>0</v>
      </c>
      <c r="Y141" s="21">
        <f>X141*G141/1</f>
        <v>0</v>
      </c>
      <c r="Z141" s="21">
        <f>IF(
                            C141="INSUMO",
                            IFERROR(
                                INDEX(
                                    Insumos!F:F,
                                    MATCH(
                                        A141&amp;B141,
                                        Insumos!I:I,
                                        0)
                                ),
                                "Não encontrado"),
                            IFERROR(
                                INDEX(AA:AA,
                                    MATCH(
                                        A141&amp;B141,AG:AG,
                                        0)
                                ),
                                "Não encontrado")
                        )</f>
        <v>22.174604000000002</v>
      </c>
      <c r="AA141" s="21">
        <f>G141*Z141</f>
        <v>0.47675398600000002</v>
      </c>
      <c r="AB141" s="45"/>
      <c r="AC141" s="45"/>
      <c r="AD141" s="61" t="s">
        <v>89</v>
      </c>
      <c r="AE141" s="72"/>
      <c r="AF141" s="72"/>
    </row>
    <row r="142" spans="1:33" ht="25.5" x14ac:dyDescent="0.2">
      <c r="A142" s="54" t="s">
        <v>653</v>
      </c>
      <c r="B142" s="55" t="s">
        <v>98</v>
      </c>
      <c r="C142" s="69" t="s">
        <v>46</v>
      </c>
      <c r="D142" s="57" t="s">
        <v>488</v>
      </c>
      <c r="E142" s="57" t="s">
        <v>654</v>
      </c>
      <c r="F142" s="16" t="s">
        <v>511</v>
      </c>
      <c r="G142" s="16">
        <v>7.6E-3</v>
      </c>
      <c r="H142" s="20">
        <f>IF(
                        C142="INSUMO",
                                        IFERROR(
                                            IF(
                                                INDEX(
                                                    Insumos!C:C,
                                                    MATCH(
                                                        A142&amp;B142,
                                                        Insumos!I:I,
                                                        0)
                                                )="Material",
                                                INDEX(
                                                    Insumos!F:F,
                                                    MATCH(
                                                        A142&amp;B142,
                                                        Insumos!I:I,
                                                        0)
                                                ),
                                                0
                                            ),
                                            "Não encontrado"),
                                        IFERROR(
                                            INDEX(I:I,
                                                MATCH(
                                                    A142&amp;B142,AG:AG,
                                                    0)
                                            ),
                                            "Não encontrado")
                                    )</f>
        <v>4.25</v>
      </c>
      <c r="I142" s="20">
        <f>H142*G142/1</f>
        <v>3.2300000000000002E-2</v>
      </c>
      <c r="J142" s="20">
        <f>T142 + N142 + L142 + X142 + R142 + P142 + V142</f>
        <v>35.206640799999995</v>
      </c>
      <c r="K142" s="20">
        <f>U142 + O142 + M142 + Y142 + S142 + Q142 + W142</f>
        <v>0.26757047007999996</v>
      </c>
      <c r="L142" s="20">
        <f>IF(
                        C142="INSUMO",
                                        IFERROR(
                                            IF(
                                                INDEX(
                                                    Insumos!C:C,
                                                    MATCH(
                                                        A142&amp;B142,
                                                        Insumos!I:I,
                                                        0)
                                                )="Mao_obra",
                                                INDEX(
                                                    Insumos!F:F,
                                                    MATCH(
                                                        A142&amp;B142,
                                                        Insumos!I:I,
                                                        0)
                                                ),
                                                0
                                            ),
                                            "Não encontrado"),
                                        IFERROR(
                                            INDEX(M:M,
                                                MATCH(
                                                    A142&amp;B142,AG:AG,
                                                    0)
                                            ),
                                            "Não encontrado")
                                    )</f>
        <v>35.206640799999995</v>
      </c>
      <c r="M142" s="20">
        <f>L142*G142/1</f>
        <v>0.26757047007999996</v>
      </c>
      <c r="N142" s="20">
        <f>IF(
                        C142="INSUMO",
                                        IFERROR(
                                            IF(
                                                INDEX(
                                                    Insumos!C:C,
                                                    MATCH(
                                                        A142&amp;B142,
                                                        Insumos!I:I,
                                                        0)
                                                )="Equipamento",
                                                INDEX(
                                                    Insumos!F:F,
                                                    MATCH(
                                                        A142&amp;B142,
                                                        Insumos!I:I,
                                                        0)
                                                ),
                                                0
                                            ),
                                            "Não encontrado"),
                                        IFERROR(
                                            INDEX(O:O,
                                                MATCH(
                                                    A142&amp;B142,AG:AG,
                                                    0)
                                            ),
                                            "Não encontrado")
                                    )</f>
        <v>0</v>
      </c>
      <c r="O142" s="20">
        <f>N142*G142/1</f>
        <v>0</v>
      </c>
      <c r="P142" s="20">
        <f>IF(
                        C142="INSUMO",
                                        IFERROR(
                                            IF(
                                                INDEX(
                                                    Insumos!C:C,
                                                    MATCH(
                                                        A142&amp;B142,
                                                        Insumos!I:I,
                                                        0)
                                                )="Transporte",
                                                INDEX(
                                                    Insumos!F:F,
                                                    MATCH(
                                                        A142&amp;B142,
                                                        Insumos!I:I,
                                                        0)
                                                ),
                                                0
                                            ),
                                            "Não encontrado"),
                                        IFERROR(
                                            INDEX(Q:Q,
                                                MATCH(
                                                    A142&amp;B142,AG:AG,
                                                    0)
                                            ),
                                            "Não encontrado")
                                    )</f>
        <v>0</v>
      </c>
      <c r="Q142" s="20">
        <f>P142*G142/1</f>
        <v>0</v>
      </c>
      <c r="R142" s="20">
        <f>IF(
                        C142="INSUMO",
                                        IFERROR(
                                            IF(
                                                INDEX(
                                                    Insumos!C:C,
                                                    MATCH(
                                                        A142&amp;B142,
                                                        Insumos!I:I,
                                                        0)
                                                )="Terceirizados",
                                                INDEX(
                                                    Insumos!F:F,
                                                    MATCH(
                                                        A142&amp;B142,
                                                        Insumos!I:I,
                                                        0)
                                                ),
                                                0
                                            ),
                                            "Não encontrado"),
                                        IFERROR(
                                            INDEX(S:S,
                                                MATCH(
                                                    A142&amp;B142,AG:AG,
                                                    0)
                                            ),
                                            "Não encontrado")
                                    )</f>
        <v>0</v>
      </c>
      <c r="S142" s="20">
        <f>R142*G142/1</f>
        <v>0</v>
      </c>
      <c r="T142" s="20">
        <f>IF(
                        C142="INSUMO",
                                        IFERROR(
                                            IF(
                                                INDEX(
                                                    Insumos!C:C,
                                                    MATCH(
                                                        A142&amp;B142,
                                                        Insumos!I:I,
                                                        0)
                                                )="Comissionamento",
                                                INDEX(
                                                    Insumos!F:F,
                                                    MATCH(
                                                        A142&amp;B142,
                                                        Insumos!I:I,
                                                        0)
                                                ),
                                                0
                                            ),
                                            "Não encontrado"),
                                        IFERROR(
                                            INDEX(U:U,
                                                MATCH(
                                                    A142&amp;B142,AG:AG,
                                                    0)
                                            ),
                                            "Não encontrado")
                                    )</f>
        <v>0</v>
      </c>
      <c r="U142" s="20">
        <f>T142*G142/1</f>
        <v>0</v>
      </c>
      <c r="V142" s="20">
        <f>IF(
                        C142="INSUMO",
                                        IFERROR(
                                            IF(
                                                INDEX(
                                                    Insumos!C:C,
                                                    MATCH(
                                                        A142&amp;B142,
                                                        Insumos!I:I,
                                                        0)
                                                )="Verba",
                                                INDEX(
                                                    Insumos!F:F,
                                                    MATCH(
                                                        A142&amp;B142,
                                                        Insumos!I:I,
                                                        0)
                                                ),
                                                0
                                            ),
                                            "Não encontrado"),
                                        IFERROR(
                                            INDEX(W:W,
                                                MATCH(
                                                    A142&amp;B142,AG:AG,
                                                    0)
                                            ),
                                            "Não encontrado")
                                    )</f>
        <v>0</v>
      </c>
      <c r="W142" s="20">
        <f>V142*G142/1</f>
        <v>0</v>
      </c>
      <c r="X142" s="20">
        <f>IF(
                        C142="INSUMO",
                                        IFERROR(
                                            IF(
                                                INDEX(
                                                    Insumos!C:C,
                                                    MATCH(
                                                        A142&amp;B142,
                                                        Insumos!I:I,
                                                        0)
                                                )="Outro",
                                                INDEX(
                                                    Insumos!F:F,
                                                    MATCH(
                                                        A142&amp;B142,
                                                        Insumos!I:I,
                                                        0)
                                                ),
                                                0
                                            ),
                                            "Não encontrado"),
                                        IFERROR(
                                            INDEX(Y:Y,
                                                MATCH(
                                                    A142&amp;B142,AG:AG,
                                                    0)
                                            ),
                                            "Não encontrado")
                                    )</f>
        <v>0</v>
      </c>
      <c r="Y142" s="20">
        <f>X142*G142/1</f>
        <v>0</v>
      </c>
      <c r="Z142" s="20">
        <f>IF(
                            C142="INSUMO",
                            IFERROR(
                                INDEX(
                                    Insumos!F:F,
                                    MATCH(
                                        A142&amp;B142,
                                        Insumos!I:I,
                                        0)
                                ),
                                "Não encontrado"),
                            IFERROR(
                                INDEX(AA:AA,
                                    MATCH(
                                        A142&amp;B142,AG:AG,
                                        0)
                                ),
                                "Não encontrado")
                        )</f>
        <v>39.456640799999995</v>
      </c>
      <c r="AA142" s="20">
        <f>G142*Z142</f>
        <v>0.29987047007999995</v>
      </c>
      <c r="AB142" s="44"/>
      <c r="AC142" s="44"/>
      <c r="AD142" s="57" t="s">
        <v>89</v>
      </c>
      <c r="AE142" s="70"/>
      <c r="AF142" s="70"/>
    </row>
    <row r="143" spans="1:33" ht="25.5" x14ac:dyDescent="0.2">
      <c r="A143" s="63" t="s">
        <v>171</v>
      </c>
      <c r="B143" s="64" t="s">
        <v>98</v>
      </c>
      <c r="C143" s="65" t="s">
        <v>89</v>
      </c>
      <c r="D143" s="66" t="s">
        <v>488</v>
      </c>
      <c r="E143" s="66" t="s">
        <v>172</v>
      </c>
      <c r="F143" s="67" t="s">
        <v>66</v>
      </c>
      <c r="G143" s="22"/>
      <c r="H143" s="23"/>
      <c r="I143" s="23">
        <f>SUM(I144:I145)</f>
        <v>7.1988999999999997E-2</v>
      </c>
      <c r="J143" s="23"/>
      <c r="K143" s="23">
        <f>SUM(K144:K145)</f>
        <v>0.38940081479999999</v>
      </c>
      <c r="L143" s="23"/>
      <c r="M143" s="23">
        <f>SUM(M144:M145)</f>
        <v>0.38940081479999999</v>
      </c>
      <c r="N143" s="23"/>
      <c r="O143" s="23">
        <f>SUM(O144:O145)</f>
        <v>0</v>
      </c>
      <c r="P143" s="23"/>
      <c r="Q143" s="23">
        <f>SUM(Q144:Q145)</f>
        <v>0</v>
      </c>
      <c r="R143" s="23"/>
      <c r="S143" s="23">
        <f>SUM(S144:S145)</f>
        <v>0</v>
      </c>
      <c r="T143" s="23"/>
      <c r="U143" s="23">
        <f>SUM(U144:U145)</f>
        <v>0</v>
      </c>
      <c r="V143" s="23"/>
      <c r="W143" s="23">
        <f>SUM(W144:W145)</f>
        <v>0</v>
      </c>
      <c r="X143" s="23"/>
      <c r="Y143" s="23">
        <f>SUM(Y144:Y145)</f>
        <v>0</v>
      </c>
      <c r="Z143" s="23"/>
      <c r="AA143" s="23">
        <f>SUM(AA144:AA145)</f>
        <v>0.46138981479999996</v>
      </c>
      <c r="AB143" s="43" t="s">
        <v>89</v>
      </c>
      <c r="AC143" s="43"/>
      <c r="AD143" s="66" t="s">
        <v>89</v>
      </c>
      <c r="AE143" s="68" t="s">
        <v>89</v>
      </c>
      <c r="AF143" s="68" t="s">
        <v>600</v>
      </c>
      <c r="AG143" t="str">
        <f>A143&amp;B143&amp;C143</f>
        <v>104792SINAPI</v>
      </c>
    </row>
    <row r="144" spans="1:33" ht="25.5" x14ac:dyDescent="0.2">
      <c r="A144" s="59" t="s">
        <v>514</v>
      </c>
      <c r="B144" s="60" t="s">
        <v>98</v>
      </c>
      <c r="C144" s="71" t="s">
        <v>46</v>
      </c>
      <c r="D144" s="61" t="s">
        <v>488</v>
      </c>
      <c r="E144" s="61" t="s">
        <v>515</v>
      </c>
      <c r="F144" s="17" t="s">
        <v>511</v>
      </c>
      <c r="G144" s="17">
        <v>1.2800000000000001E-2</v>
      </c>
      <c r="H144" s="21">
        <f>IF(
                        C144="INSUMO",
                                        IFERROR(
                                            IF(
                                                INDEX(
                                                    Insumos!C:C,
                                                    MATCH(
                                                        A144&amp;B144,
                                                        Insumos!I:I,
                                                        0)
                                                )="Material",
                                                INDEX(
                                                    Insumos!F:F,
                                                    MATCH(
                                                        A144&amp;B144,
                                                        Insumos!I:I,
                                                        0)
                                                ),
                                                0
                                            ),
                                            "Não encontrado"),
                                        IFERROR(
                                            INDEX(I:I,
                                                MATCH(
                                                    A144&amp;B144,AG:AG,
                                                    0)
                                            ),
                                            "Não encontrado")
                                    )</f>
        <v>4.13</v>
      </c>
      <c r="I144" s="21">
        <f>H144*G144/1</f>
        <v>5.2864000000000001E-2</v>
      </c>
      <c r="J144" s="21">
        <f>T144 + N144 + L144 + X144 + R144 + P144 + V144</f>
        <v>18.044604000000003</v>
      </c>
      <c r="K144" s="21">
        <f>U144 + O144 + M144 + Y144 + S144 + Q144 + W144</f>
        <v>0.23097093120000006</v>
      </c>
      <c r="L144" s="21">
        <f>IF(
                        C144="INSUMO",
                                        IFERROR(
                                            IF(
                                                INDEX(
                                                    Insumos!C:C,
                                                    MATCH(
                                                        A144&amp;B144,
                                                        Insumos!I:I,
                                                        0)
                                                )="Mao_obra",
                                                INDEX(
                                                    Insumos!F:F,
                                                    MATCH(
                                                        A144&amp;B144,
                                                        Insumos!I:I,
                                                        0)
                                                ),
                                                0
                                            ),
                                            "Não encontrado"),
                                        IFERROR(
                                            INDEX(M:M,
                                                MATCH(
                                                    A144&amp;B144,AG:AG,
                                                    0)
                                            ),
                                            "Não encontrado")
                                    )</f>
        <v>18.044604000000003</v>
      </c>
      <c r="M144" s="21">
        <f>L144*G144/1</f>
        <v>0.23097093120000006</v>
      </c>
      <c r="N144" s="21">
        <f>IF(
                        C144="INSUMO",
                                        IFERROR(
                                            IF(
                                                INDEX(
                                                    Insumos!C:C,
                                                    MATCH(
                                                        A144&amp;B144,
                                                        Insumos!I:I,
                                                        0)
                                                )="Equipamento",
                                                INDEX(
                                                    Insumos!F:F,
                                                    MATCH(
                                                        A144&amp;B144,
                                                        Insumos!I:I,
                                                        0)
                                                ),
                                                0
                                            ),
                                            "Não encontrado"),
                                        IFERROR(
                                            INDEX(O:O,
                                                MATCH(
                                                    A144&amp;B144,AG:AG,
                                                    0)
                                            ),
                                            "Não encontrado")
                                    )</f>
        <v>0</v>
      </c>
      <c r="O144" s="21">
        <f>N144*G144/1</f>
        <v>0</v>
      </c>
      <c r="P144" s="21">
        <f>IF(
                        C144="INSUMO",
                                        IFERROR(
                                            IF(
                                                INDEX(
                                                    Insumos!C:C,
                                                    MATCH(
                                                        A144&amp;B144,
                                                        Insumos!I:I,
                                                        0)
                                                )="Transporte",
                                                INDEX(
                                                    Insumos!F:F,
                                                    MATCH(
                                                        A144&amp;B144,
                                                        Insumos!I:I,
                                                        0)
                                                ),
                                                0
                                            ),
                                            "Não encontrado"),
                                        IFERROR(
                                            INDEX(Q:Q,
                                                MATCH(
                                                    A144&amp;B144,AG:AG,
                                                    0)
                                            ),
                                            "Não encontrado")
                                    )</f>
        <v>0</v>
      </c>
      <c r="Q144" s="21">
        <f>P144*G144/1</f>
        <v>0</v>
      </c>
      <c r="R144" s="21">
        <f>IF(
                        C144="INSUMO",
                                        IFERROR(
                                            IF(
                                                INDEX(
                                                    Insumos!C:C,
                                                    MATCH(
                                                        A144&amp;B144,
                                                        Insumos!I:I,
                                                        0)
                                                )="Terceirizados",
                                                INDEX(
                                                    Insumos!F:F,
                                                    MATCH(
                                                        A144&amp;B144,
                                                        Insumos!I:I,
                                                        0)
                                                ),
                                                0
                                            ),
                                            "Não encontrado"),
                                        IFERROR(
                                            INDEX(S:S,
                                                MATCH(
                                                    A144&amp;B144,AG:AG,
                                                    0)
                                            ),
                                            "Não encontrado")
                                    )</f>
        <v>0</v>
      </c>
      <c r="S144" s="21">
        <f>R144*G144/1</f>
        <v>0</v>
      </c>
      <c r="T144" s="21">
        <f>IF(
                        C144="INSUMO",
                                        IFERROR(
                                            IF(
                                                INDEX(
                                                    Insumos!C:C,
                                                    MATCH(
                                                        A144&amp;B144,
                                                        Insumos!I:I,
                                                        0)
                                                )="Comissionamento",
                                                INDEX(
                                                    Insumos!F:F,
                                                    MATCH(
                                                        A144&amp;B144,
                                                        Insumos!I:I,
                                                        0)
                                                ),
                                                0
                                            ),
                                            "Não encontrado"),
                                        IFERROR(
                                            INDEX(U:U,
                                                MATCH(
                                                    A144&amp;B144,AG:AG,
                                                    0)
                                            ),
                                            "Não encontrado")
                                    )</f>
        <v>0</v>
      </c>
      <c r="U144" s="21">
        <f>T144*G144/1</f>
        <v>0</v>
      </c>
      <c r="V144" s="21">
        <f>IF(
                        C144="INSUMO",
                                        IFERROR(
                                            IF(
                                                INDEX(
                                                    Insumos!C:C,
                                                    MATCH(
                                                        A144&amp;B144,
                                                        Insumos!I:I,
                                                        0)
                                                )="Verba",
                                                INDEX(
                                                    Insumos!F:F,
                                                    MATCH(
                                                        A144&amp;B144,
                                                        Insumos!I:I,
                                                        0)
                                                ),
                                                0
                                            ),
                                            "Não encontrado"),
                                        IFERROR(
                                            INDEX(W:W,
                                                MATCH(
                                                    A144&amp;B144,AG:AG,
                                                    0)
                                            ),
                                            "Não encontrado")
                                    )</f>
        <v>0</v>
      </c>
      <c r="W144" s="21">
        <f>V144*G144/1</f>
        <v>0</v>
      </c>
      <c r="X144" s="21">
        <f>IF(
                        C144="INSUMO",
                                        IFERROR(
                                            IF(
                                                INDEX(
                                                    Insumos!C:C,
                                                    MATCH(
                                                        A144&amp;B144,
                                                        Insumos!I:I,
                                                        0)
                                                )="Outro",
                                                INDEX(
                                                    Insumos!F:F,
                                                    MATCH(
                                                        A144&amp;B144,
                                                        Insumos!I:I,
                                                        0)
                                                ),
                                                0
                                            ),
                                            "Não encontrado"),
                                        IFERROR(
                                            INDEX(Y:Y,
                                                MATCH(
                                                    A144&amp;B144,AG:AG,
                                                    0)
                                            ),
                                            "Não encontrado")
                                    )</f>
        <v>0</v>
      </c>
      <c r="Y144" s="21">
        <f>X144*G144/1</f>
        <v>0</v>
      </c>
      <c r="Z144" s="21">
        <f>IF(
                            C144="INSUMO",
                            IFERROR(
                                INDEX(
                                    Insumos!F:F,
                                    MATCH(
                                        A144&amp;B144,
                                        Insumos!I:I,
                                        0)
                                ),
                                "Não encontrado"),
                            IFERROR(
                                INDEX(AA:AA,
                                    MATCH(
                                        A144&amp;B144,AG:AG,
                                        0)
                                ),
                                "Não encontrado")
                        )</f>
        <v>22.174604000000002</v>
      </c>
      <c r="AA144" s="21">
        <f>G144*Z144</f>
        <v>0.28383493120000003</v>
      </c>
      <c r="AB144" s="45"/>
      <c r="AC144" s="45"/>
      <c r="AD144" s="61" t="s">
        <v>89</v>
      </c>
      <c r="AE144" s="72"/>
      <c r="AF144" s="72"/>
    </row>
    <row r="145" spans="1:33" ht="25.5" x14ac:dyDescent="0.2">
      <c r="A145" s="54" t="s">
        <v>653</v>
      </c>
      <c r="B145" s="55" t="s">
        <v>98</v>
      </c>
      <c r="C145" s="69" t="s">
        <v>46</v>
      </c>
      <c r="D145" s="57" t="s">
        <v>488</v>
      </c>
      <c r="E145" s="57" t="s">
        <v>654</v>
      </c>
      <c r="F145" s="16" t="s">
        <v>511</v>
      </c>
      <c r="G145" s="16">
        <v>4.4999999999999997E-3</v>
      </c>
      <c r="H145" s="20">
        <f>IF(
                        C145="INSUMO",
                                        IFERROR(
                                            IF(
                                                INDEX(
                                                    Insumos!C:C,
                                                    MATCH(
                                                        A145&amp;B145,
                                                        Insumos!I:I,
                                                        0)
                                                )="Material",
                                                INDEX(
                                                    Insumos!F:F,
                                                    MATCH(
                                                        A145&amp;B145,
                                                        Insumos!I:I,
                                                        0)
                                                ),
                                                0
                                            ),
                                            "Não encontrado"),
                                        IFERROR(
                                            INDEX(I:I,
                                                MATCH(
                                                    A145&amp;B145,AG:AG,
                                                    0)
                                            ),
                                            "Não encontrado")
                                    )</f>
        <v>4.25</v>
      </c>
      <c r="I145" s="20">
        <f>H145*G145/1</f>
        <v>1.9125E-2</v>
      </c>
      <c r="J145" s="20">
        <f>T145 + N145 + L145 + X145 + R145 + P145 + V145</f>
        <v>35.206640799999995</v>
      </c>
      <c r="K145" s="20">
        <f>U145 + O145 + M145 + Y145 + S145 + Q145 + W145</f>
        <v>0.15842988359999996</v>
      </c>
      <c r="L145" s="20">
        <f>IF(
                        C145="INSUMO",
                                        IFERROR(
                                            IF(
                                                INDEX(
                                                    Insumos!C:C,
                                                    MATCH(
                                                        A145&amp;B145,
                                                        Insumos!I:I,
                                                        0)
                                                )="Mao_obra",
                                                INDEX(
                                                    Insumos!F:F,
                                                    MATCH(
                                                        A145&amp;B145,
                                                        Insumos!I:I,
                                                        0)
                                                ),
                                                0
                                            ),
                                            "Não encontrado"),
                                        IFERROR(
                                            INDEX(M:M,
                                                MATCH(
                                                    A145&amp;B145,AG:AG,
                                                    0)
                                            ),
                                            "Não encontrado")
                                    )</f>
        <v>35.206640799999995</v>
      </c>
      <c r="M145" s="20">
        <f>L145*G145/1</f>
        <v>0.15842988359999996</v>
      </c>
      <c r="N145" s="20">
        <f>IF(
                        C145="INSUMO",
                                        IFERROR(
                                            IF(
                                                INDEX(
                                                    Insumos!C:C,
                                                    MATCH(
                                                        A145&amp;B145,
                                                        Insumos!I:I,
                                                        0)
                                                )="Equipamento",
                                                INDEX(
                                                    Insumos!F:F,
                                                    MATCH(
                                                        A145&amp;B145,
                                                        Insumos!I:I,
                                                        0)
                                                ),
                                                0
                                            ),
                                            "Não encontrado"),
                                        IFERROR(
                                            INDEX(O:O,
                                                MATCH(
                                                    A145&amp;B145,AG:AG,
                                                    0)
                                            ),
                                            "Não encontrado")
                                    )</f>
        <v>0</v>
      </c>
      <c r="O145" s="20">
        <f>N145*G145/1</f>
        <v>0</v>
      </c>
      <c r="P145" s="20">
        <f>IF(
                        C145="INSUMO",
                                        IFERROR(
                                            IF(
                                                INDEX(
                                                    Insumos!C:C,
                                                    MATCH(
                                                        A145&amp;B145,
                                                        Insumos!I:I,
                                                        0)
                                                )="Transporte",
                                                INDEX(
                                                    Insumos!F:F,
                                                    MATCH(
                                                        A145&amp;B145,
                                                        Insumos!I:I,
                                                        0)
                                                ),
                                                0
                                            ),
                                            "Não encontrado"),
                                        IFERROR(
                                            INDEX(Q:Q,
                                                MATCH(
                                                    A145&amp;B145,AG:AG,
                                                    0)
                                            ),
                                            "Não encontrado")
                                    )</f>
        <v>0</v>
      </c>
      <c r="Q145" s="20">
        <f>P145*G145/1</f>
        <v>0</v>
      </c>
      <c r="R145" s="20">
        <f>IF(
                        C145="INSUMO",
                                        IFERROR(
                                            IF(
                                                INDEX(
                                                    Insumos!C:C,
                                                    MATCH(
                                                        A145&amp;B145,
                                                        Insumos!I:I,
                                                        0)
                                                )="Terceirizados",
                                                INDEX(
                                                    Insumos!F:F,
                                                    MATCH(
                                                        A145&amp;B145,
                                                        Insumos!I:I,
                                                        0)
                                                ),
                                                0
                                            ),
                                            "Não encontrado"),
                                        IFERROR(
                                            INDEX(S:S,
                                                MATCH(
                                                    A145&amp;B145,AG:AG,
                                                    0)
                                            ),
                                            "Não encontrado")
                                    )</f>
        <v>0</v>
      </c>
      <c r="S145" s="20">
        <f>R145*G145/1</f>
        <v>0</v>
      </c>
      <c r="T145" s="20">
        <f>IF(
                        C145="INSUMO",
                                        IFERROR(
                                            IF(
                                                INDEX(
                                                    Insumos!C:C,
                                                    MATCH(
                                                        A145&amp;B145,
                                                        Insumos!I:I,
                                                        0)
                                                )="Comissionamento",
                                                INDEX(
                                                    Insumos!F:F,
                                                    MATCH(
                                                        A145&amp;B145,
                                                        Insumos!I:I,
                                                        0)
                                                ),
                                                0
                                            ),
                                            "Não encontrado"),
                                        IFERROR(
                                            INDEX(U:U,
                                                MATCH(
                                                    A145&amp;B145,AG:AG,
                                                    0)
                                            ),
                                            "Não encontrado")
                                    )</f>
        <v>0</v>
      </c>
      <c r="U145" s="20">
        <f>T145*G145/1</f>
        <v>0</v>
      </c>
      <c r="V145" s="20">
        <f>IF(
                        C145="INSUMO",
                                        IFERROR(
                                            IF(
                                                INDEX(
                                                    Insumos!C:C,
                                                    MATCH(
                                                        A145&amp;B145,
                                                        Insumos!I:I,
                                                        0)
                                                )="Verba",
                                                INDEX(
                                                    Insumos!F:F,
                                                    MATCH(
                                                        A145&amp;B145,
                                                        Insumos!I:I,
                                                        0)
                                                ),
                                                0
                                            ),
                                            "Não encontrado"),
                                        IFERROR(
                                            INDEX(W:W,
                                                MATCH(
                                                    A145&amp;B145,AG:AG,
                                                    0)
                                            ),
                                            "Não encontrado")
                                    )</f>
        <v>0</v>
      </c>
      <c r="W145" s="20">
        <f>V145*G145/1</f>
        <v>0</v>
      </c>
      <c r="X145" s="20">
        <f>IF(
                        C145="INSUMO",
                                        IFERROR(
                                            IF(
                                                INDEX(
                                                    Insumos!C:C,
                                                    MATCH(
                                                        A145&amp;B145,
                                                        Insumos!I:I,
                                                        0)
                                                )="Outro",
                                                INDEX(
                                                    Insumos!F:F,
                                                    MATCH(
                                                        A145&amp;B145,
                                                        Insumos!I:I,
                                                        0)
                                                ),
                                                0
                                            ),
                                            "Não encontrado"),
                                        IFERROR(
                                            INDEX(Y:Y,
                                                MATCH(
                                                    A145&amp;B145,AG:AG,
                                                    0)
                                            ),
                                            "Não encontrado")
                                    )</f>
        <v>0</v>
      </c>
      <c r="Y145" s="20">
        <f>X145*G145/1</f>
        <v>0</v>
      </c>
      <c r="Z145" s="20">
        <f>IF(
                            C145="INSUMO",
                            IFERROR(
                                INDEX(
                                    Insumos!F:F,
                                    MATCH(
                                        A145&amp;B145,
                                        Insumos!I:I,
                                        0)
                                ),
                                "Não encontrado"),
                            IFERROR(
                                INDEX(AA:AA,
                                    MATCH(
                                        A145&amp;B145,AG:AG,
                                        0)
                                ),
                                "Não encontrado")
                        )</f>
        <v>39.456640799999995</v>
      </c>
      <c r="AA145" s="20">
        <f>G145*Z145</f>
        <v>0.17755488359999996</v>
      </c>
      <c r="AB145" s="44"/>
      <c r="AC145" s="44"/>
      <c r="AD145" s="57" t="s">
        <v>89</v>
      </c>
      <c r="AE145" s="70"/>
      <c r="AF145" s="70"/>
    </row>
    <row r="146" spans="1:33" x14ac:dyDescent="0.2">
      <c r="A146" s="63" t="s">
        <v>174</v>
      </c>
      <c r="B146" s="64" t="s">
        <v>45</v>
      </c>
      <c r="C146" s="65" t="s">
        <v>89</v>
      </c>
      <c r="D146" s="66" t="s">
        <v>488</v>
      </c>
      <c r="E146" s="66" t="s">
        <v>175</v>
      </c>
      <c r="F146" s="67" t="s">
        <v>66</v>
      </c>
      <c r="G146" s="22"/>
      <c r="H146" s="23"/>
      <c r="I146" s="23">
        <f>SUM(I147:I148)</f>
        <v>7.3525000000000007E-2</v>
      </c>
      <c r="J146" s="23"/>
      <c r="K146" s="23">
        <f>SUM(K147:K148)</f>
        <v>0.41548607815999994</v>
      </c>
      <c r="L146" s="23"/>
      <c r="M146" s="23">
        <f>SUM(M147:M148)</f>
        <v>0.41548607815999994</v>
      </c>
      <c r="N146" s="23"/>
      <c r="O146" s="23">
        <f>SUM(O147:O148)</f>
        <v>0</v>
      </c>
      <c r="P146" s="23"/>
      <c r="Q146" s="23">
        <f>SUM(Q147:Q148)</f>
        <v>0</v>
      </c>
      <c r="R146" s="23"/>
      <c r="S146" s="23">
        <f>SUM(S147:S148)</f>
        <v>0</v>
      </c>
      <c r="T146" s="23"/>
      <c r="U146" s="23">
        <f>SUM(U147:U148)</f>
        <v>0</v>
      </c>
      <c r="V146" s="23"/>
      <c r="W146" s="23">
        <f>SUM(W147:W148)</f>
        <v>0</v>
      </c>
      <c r="X146" s="23"/>
      <c r="Y146" s="23">
        <f>SUM(Y147:Y148)</f>
        <v>0</v>
      </c>
      <c r="Z146" s="23"/>
      <c r="AA146" s="23">
        <f>SUM(AA147:AA148)</f>
        <v>0.48901107816</v>
      </c>
      <c r="AB146" s="43" t="s">
        <v>89</v>
      </c>
      <c r="AC146" s="43"/>
      <c r="AD146" s="66" t="s">
        <v>89</v>
      </c>
      <c r="AE146" s="68" t="s">
        <v>89</v>
      </c>
      <c r="AF146" s="68" t="s">
        <v>491</v>
      </c>
      <c r="AG146" t="str">
        <f>A146&amp;B146&amp;C146</f>
        <v>0396PRÓPRIA</v>
      </c>
    </row>
    <row r="147" spans="1:33" ht="25.5" x14ac:dyDescent="0.2">
      <c r="A147" s="59" t="s">
        <v>655</v>
      </c>
      <c r="B147" s="60" t="s">
        <v>98</v>
      </c>
      <c r="C147" s="71" t="s">
        <v>46</v>
      </c>
      <c r="D147" s="61" t="s">
        <v>488</v>
      </c>
      <c r="E147" s="61" t="s">
        <v>656</v>
      </c>
      <c r="F147" s="17" t="s">
        <v>511</v>
      </c>
      <c r="G147" s="17">
        <v>1.2800000000000001E-2</v>
      </c>
      <c r="H147" s="21">
        <f>IF(
                        C147="INSUMO",
                                        IFERROR(
                                            IF(
                                                INDEX(
                                                    Insumos!C:C,
                                                    MATCH(
                                                        A147&amp;B147,
                                                        Insumos!I:I,
                                                        0)
                                                )="Material",
                                                INDEX(
                                                    Insumos!F:F,
                                                    MATCH(
                                                        A147&amp;B147,
                                                        Insumos!I:I,
                                                        0)
                                                ),
                                                0
                                            ),
                                            "Não encontrado"),
                                        IFERROR(
                                            INDEX(I:I,
                                                MATCH(
                                                    A147&amp;B147,AG:AG,
                                                    0)
                                            ),
                                            "Não encontrado")
                                    )</f>
        <v>4.25</v>
      </c>
      <c r="I147" s="21">
        <f>H147*G147/1</f>
        <v>5.4400000000000004E-2</v>
      </c>
      <c r="J147" s="21">
        <f>T147 + N147 + L147 + X147 + R147 + P147 + V147</f>
        <v>20.0825152</v>
      </c>
      <c r="K147" s="21">
        <f>U147 + O147 + M147 + Y147 + S147 + Q147 + W147</f>
        <v>0.25705619456000001</v>
      </c>
      <c r="L147" s="21">
        <f>IF(
                        C147="INSUMO",
                                        IFERROR(
                                            IF(
                                                INDEX(
                                                    Insumos!C:C,
                                                    MATCH(
                                                        A147&amp;B147,
                                                        Insumos!I:I,
                                                        0)
                                                )="Mao_obra",
                                                INDEX(
                                                    Insumos!F:F,
                                                    MATCH(
                                                        A147&amp;B147,
                                                        Insumos!I:I,
                                                        0)
                                                ),
                                                0
                                            ),
                                            "Não encontrado"),
                                        IFERROR(
                                            INDEX(M:M,
                                                MATCH(
                                                    A147&amp;B147,AG:AG,
                                                    0)
                                            ),
                                            "Não encontrado")
                                    )</f>
        <v>20.0825152</v>
      </c>
      <c r="M147" s="21">
        <f>L147*G147/1</f>
        <v>0.25705619456000001</v>
      </c>
      <c r="N147" s="21">
        <f>IF(
                        C147="INSUMO",
                                        IFERROR(
                                            IF(
                                                INDEX(
                                                    Insumos!C:C,
                                                    MATCH(
                                                        A147&amp;B147,
                                                        Insumos!I:I,
                                                        0)
                                                )="Equipamento",
                                                INDEX(
                                                    Insumos!F:F,
                                                    MATCH(
                                                        A147&amp;B147,
                                                        Insumos!I:I,
                                                        0)
                                                ),
                                                0
                                            ),
                                            "Não encontrado"),
                                        IFERROR(
                                            INDEX(O:O,
                                                MATCH(
                                                    A147&amp;B147,AG:AG,
                                                    0)
                                            ),
                                            "Não encontrado")
                                    )</f>
        <v>0</v>
      </c>
      <c r="O147" s="21">
        <f>N147*G147/1</f>
        <v>0</v>
      </c>
      <c r="P147" s="21">
        <f>IF(
                        C147="INSUMO",
                                        IFERROR(
                                            IF(
                                                INDEX(
                                                    Insumos!C:C,
                                                    MATCH(
                                                        A147&amp;B147,
                                                        Insumos!I:I,
                                                        0)
                                                )="Transporte",
                                                INDEX(
                                                    Insumos!F:F,
                                                    MATCH(
                                                        A147&amp;B147,
                                                        Insumos!I:I,
                                                        0)
                                                ),
                                                0
                                            ),
                                            "Não encontrado"),
                                        IFERROR(
                                            INDEX(Q:Q,
                                                MATCH(
                                                    A147&amp;B147,AG:AG,
                                                    0)
                                            ),
                                            "Não encontrado")
                                    )</f>
        <v>0</v>
      </c>
      <c r="Q147" s="21">
        <f>P147*G147/1</f>
        <v>0</v>
      </c>
      <c r="R147" s="21">
        <f>IF(
                        C147="INSUMO",
                                        IFERROR(
                                            IF(
                                                INDEX(
                                                    Insumos!C:C,
                                                    MATCH(
                                                        A147&amp;B147,
                                                        Insumos!I:I,
                                                        0)
                                                )="Terceirizados",
                                                INDEX(
                                                    Insumos!F:F,
                                                    MATCH(
                                                        A147&amp;B147,
                                                        Insumos!I:I,
                                                        0)
                                                ),
                                                0
                                            ),
                                            "Não encontrado"),
                                        IFERROR(
                                            INDEX(S:S,
                                                MATCH(
                                                    A147&amp;B147,AG:AG,
                                                    0)
                                            ),
                                            "Não encontrado")
                                    )</f>
        <v>0</v>
      </c>
      <c r="S147" s="21">
        <f>R147*G147/1</f>
        <v>0</v>
      </c>
      <c r="T147" s="21">
        <f>IF(
                        C147="INSUMO",
                                        IFERROR(
                                            IF(
                                                INDEX(
                                                    Insumos!C:C,
                                                    MATCH(
                                                        A147&amp;B147,
                                                        Insumos!I:I,
                                                        0)
                                                )="Comissionamento",
                                                INDEX(
                                                    Insumos!F:F,
                                                    MATCH(
                                                        A147&amp;B147,
                                                        Insumos!I:I,
                                                        0)
                                                ),
                                                0
                                            ),
                                            "Não encontrado"),
                                        IFERROR(
                                            INDEX(U:U,
                                                MATCH(
                                                    A147&amp;B147,AG:AG,
                                                    0)
                                            ),
                                            "Não encontrado")
                                    )</f>
        <v>0</v>
      </c>
      <c r="U147" s="21">
        <f>T147*G147/1</f>
        <v>0</v>
      </c>
      <c r="V147" s="21">
        <f>IF(
                        C147="INSUMO",
                                        IFERROR(
                                            IF(
                                                INDEX(
                                                    Insumos!C:C,
                                                    MATCH(
                                                        A147&amp;B147,
                                                        Insumos!I:I,
                                                        0)
                                                )="Verba",
                                                INDEX(
                                                    Insumos!F:F,
                                                    MATCH(
                                                        A147&amp;B147,
                                                        Insumos!I:I,
                                                        0)
                                                ),
                                                0
                                            ),
                                            "Não encontrado"),
                                        IFERROR(
                                            INDEX(W:W,
                                                MATCH(
                                                    A147&amp;B147,AG:AG,
                                                    0)
                                            ),
                                            "Não encontrado")
                                    )</f>
        <v>0</v>
      </c>
      <c r="W147" s="21">
        <f>V147*G147/1</f>
        <v>0</v>
      </c>
      <c r="X147" s="21">
        <f>IF(
                        C147="INSUMO",
                                        IFERROR(
                                            IF(
                                                INDEX(
                                                    Insumos!C:C,
                                                    MATCH(
                                                        A147&amp;B147,
                                                        Insumos!I:I,
                                                        0)
                                                )="Outro",
                                                INDEX(
                                                    Insumos!F:F,
                                                    MATCH(
                                                        A147&amp;B147,
                                                        Insumos!I:I,
                                                        0)
                                                ),
                                                0
                                            ),
                                            "Não encontrado"),
                                        IFERROR(
                                            INDEX(Y:Y,
                                                MATCH(
                                                    A147&amp;B147,AG:AG,
                                                    0)
                                            ),
                                            "Não encontrado")
                                    )</f>
        <v>0</v>
      </c>
      <c r="Y147" s="21">
        <f>X147*G147/1</f>
        <v>0</v>
      </c>
      <c r="Z147" s="21">
        <f>IF(
                            C147="INSUMO",
                            IFERROR(
                                INDEX(
                                    Insumos!F:F,
                                    MATCH(
                                        A147&amp;B147,
                                        Insumos!I:I,
                                        0)
                                ),
                                "Não encontrado"),
                            IFERROR(
                                INDEX(AA:AA,
                                    MATCH(
                                        A147&amp;B147,AG:AG,
                                        0)
                                ),
                                "Não encontrado")
                        )</f>
        <v>24.3325152</v>
      </c>
      <c r="AA147" s="21">
        <f>G147*Z147</f>
        <v>0.31145619456000001</v>
      </c>
      <c r="AB147" s="45"/>
      <c r="AC147" s="45"/>
      <c r="AD147" s="61" t="s">
        <v>89</v>
      </c>
      <c r="AE147" s="72"/>
      <c r="AF147" s="72"/>
    </row>
    <row r="148" spans="1:33" ht="25.5" x14ac:dyDescent="0.2">
      <c r="A148" s="54" t="s">
        <v>653</v>
      </c>
      <c r="B148" s="55" t="s">
        <v>98</v>
      </c>
      <c r="C148" s="69" t="s">
        <v>46</v>
      </c>
      <c r="D148" s="57" t="s">
        <v>488</v>
      </c>
      <c r="E148" s="57" t="s">
        <v>654</v>
      </c>
      <c r="F148" s="16" t="s">
        <v>511</v>
      </c>
      <c r="G148" s="16">
        <v>4.4999999999999997E-3</v>
      </c>
      <c r="H148" s="20">
        <f>IF(
                        C148="INSUMO",
                                        IFERROR(
                                            IF(
                                                INDEX(
                                                    Insumos!C:C,
                                                    MATCH(
                                                        A148&amp;B148,
                                                        Insumos!I:I,
                                                        0)
                                                )="Material",
                                                INDEX(
                                                    Insumos!F:F,
                                                    MATCH(
                                                        A148&amp;B148,
                                                        Insumos!I:I,
                                                        0)
                                                ),
                                                0
                                            ),
                                            "Não encontrado"),
                                        IFERROR(
                                            INDEX(I:I,
                                                MATCH(
                                                    A148&amp;B148,AG:AG,
                                                    0)
                                            ),
                                            "Não encontrado")
                                    )</f>
        <v>4.25</v>
      </c>
      <c r="I148" s="20">
        <f>H148*G148/1</f>
        <v>1.9125E-2</v>
      </c>
      <c r="J148" s="20">
        <f>T148 + N148 + L148 + X148 + R148 + P148 + V148</f>
        <v>35.206640799999995</v>
      </c>
      <c r="K148" s="20">
        <f>U148 + O148 + M148 + Y148 + S148 + Q148 + W148</f>
        <v>0.15842988359999996</v>
      </c>
      <c r="L148" s="20">
        <f>IF(
                        C148="INSUMO",
                                        IFERROR(
                                            IF(
                                                INDEX(
                                                    Insumos!C:C,
                                                    MATCH(
                                                        A148&amp;B148,
                                                        Insumos!I:I,
                                                        0)
                                                )="Mao_obra",
                                                INDEX(
                                                    Insumos!F:F,
                                                    MATCH(
                                                        A148&amp;B148,
                                                        Insumos!I:I,
                                                        0)
                                                ),
                                                0
                                            ),
                                            "Não encontrado"),
                                        IFERROR(
                                            INDEX(M:M,
                                                MATCH(
                                                    A148&amp;B148,AG:AG,
                                                    0)
                                            ),
                                            "Não encontrado")
                                    )</f>
        <v>35.206640799999995</v>
      </c>
      <c r="M148" s="20">
        <f>L148*G148/1</f>
        <v>0.15842988359999996</v>
      </c>
      <c r="N148" s="20">
        <f>IF(
                        C148="INSUMO",
                                        IFERROR(
                                            IF(
                                                INDEX(
                                                    Insumos!C:C,
                                                    MATCH(
                                                        A148&amp;B148,
                                                        Insumos!I:I,
                                                        0)
                                                )="Equipamento",
                                                INDEX(
                                                    Insumos!F:F,
                                                    MATCH(
                                                        A148&amp;B148,
                                                        Insumos!I:I,
                                                        0)
                                                ),
                                                0
                                            ),
                                            "Não encontrado"),
                                        IFERROR(
                                            INDEX(O:O,
                                                MATCH(
                                                    A148&amp;B148,AG:AG,
                                                    0)
                                            ),
                                            "Não encontrado")
                                    )</f>
        <v>0</v>
      </c>
      <c r="O148" s="20">
        <f>N148*G148/1</f>
        <v>0</v>
      </c>
      <c r="P148" s="20">
        <f>IF(
                        C148="INSUMO",
                                        IFERROR(
                                            IF(
                                                INDEX(
                                                    Insumos!C:C,
                                                    MATCH(
                                                        A148&amp;B148,
                                                        Insumos!I:I,
                                                        0)
                                                )="Transporte",
                                                INDEX(
                                                    Insumos!F:F,
                                                    MATCH(
                                                        A148&amp;B148,
                                                        Insumos!I:I,
                                                        0)
                                                ),
                                                0
                                            ),
                                            "Não encontrado"),
                                        IFERROR(
                                            INDEX(Q:Q,
                                                MATCH(
                                                    A148&amp;B148,AG:AG,
                                                    0)
                                            ),
                                            "Não encontrado")
                                    )</f>
        <v>0</v>
      </c>
      <c r="Q148" s="20">
        <f>P148*G148/1</f>
        <v>0</v>
      </c>
      <c r="R148" s="20">
        <f>IF(
                        C148="INSUMO",
                                        IFERROR(
                                            IF(
                                                INDEX(
                                                    Insumos!C:C,
                                                    MATCH(
                                                        A148&amp;B148,
                                                        Insumos!I:I,
                                                        0)
                                                )="Terceirizados",
                                                INDEX(
                                                    Insumos!F:F,
                                                    MATCH(
                                                        A148&amp;B148,
                                                        Insumos!I:I,
                                                        0)
                                                ),
                                                0
                                            ),
                                            "Não encontrado"),
                                        IFERROR(
                                            INDEX(S:S,
                                                MATCH(
                                                    A148&amp;B148,AG:AG,
                                                    0)
                                            ),
                                            "Não encontrado")
                                    )</f>
        <v>0</v>
      </c>
      <c r="S148" s="20">
        <f>R148*G148/1</f>
        <v>0</v>
      </c>
      <c r="T148" s="20">
        <f>IF(
                        C148="INSUMO",
                                        IFERROR(
                                            IF(
                                                INDEX(
                                                    Insumos!C:C,
                                                    MATCH(
                                                        A148&amp;B148,
                                                        Insumos!I:I,
                                                        0)
                                                )="Comissionamento",
                                                INDEX(
                                                    Insumos!F:F,
                                                    MATCH(
                                                        A148&amp;B148,
                                                        Insumos!I:I,
                                                        0)
                                                ),
                                                0
                                            ),
                                            "Não encontrado"),
                                        IFERROR(
                                            INDEX(U:U,
                                                MATCH(
                                                    A148&amp;B148,AG:AG,
                                                    0)
                                            ),
                                            "Não encontrado")
                                    )</f>
        <v>0</v>
      </c>
      <c r="U148" s="20">
        <f>T148*G148/1</f>
        <v>0</v>
      </c>
      <c r="V148" s="20">
        <f>IF(
                        C148="INSUMO",
                                        IFERROR(
                                            IF(
                                                INDEX(
                                                    Insumos!C:C,
                                                    MATCH(
                                                        A148&amp;B148,
                                                        Insumos!I:I,
                                                        0)
                                                )="Verba",
                                                INDEX(
                                                    Insumos!F:F,
                                                    MATCH(
                                                        A148&amp;B148,
                                                        Insumos!I:I,
                                                        0)
                                                ),
                                                0
                                            ),
                                            "Não encontrado"),
                                        IFERROR(
                                            INDEX(W:W,
                                                MATCH(
                                                    A148&amp;B148,AG:AG,
                                                    0)
                                            ),
                                            "Não encontrado")
                                    )</f>
        <v>0</v>
      </c>
      <c r="W148" s="20">
        <f>V148*G148/1</f>
        <v>0</v>
      </c>
      <c r="X148" s="20">
        <f>IF(
                        C148="INSUMO",
                                        IFERROR(
                                            IF(
                                                INDEX(
                                                    Insumos!C:C,
                                                    MATCH(
                                                        A148&amp;B148,
                                                        Insumos!I:I,
                                                        0)
                                                )="Outro",
                                                INDEX(
                                                    Insumos!F:F,
                                                    MATCH(
                                                        A148&amp;B148,
                                                        Insumos!I:I,
                                                        0)
                                                ),
                                                0
                                            ),
                                            "Não encontrado"),
                                        IFERROR(
                                            INDEX(Y:Y,
                                                MATCH(
                                                    A148&amp;B148,AG:AG,
                                                    0)
                                            ),
                                            "Não encontrado")
                                    )</f>
        <v>0</v>
      </c>
      <c r="Y148" s="20">
        <f>X148*G148/1</f>
        <v>0</v>
      </c>
      <c r="Z148" s="20">
        <f>IF(
                            C148="INSUMO",
                            IFERROR(
                                INDEX(
                                    Insumos!F:F,
                                    MATCH(
                                        A148&amp;B148,
                                        Insumos!I:I,
                                        0)
                                ),
                                "Não encontrado"),
                            IFERROR(
                                INDEX(AA:AA,
                                    MATCH(
                                        A148&amp;B148,AG:AG,
                                        0)
                                ),
                                "Não encontrado")
                        )</f>
        <v>39.456640799999995</v>
      </c>
      <c r="AA148" s="20">
        <f>G148*Z148</f>
        <v>0.17755488359999996</v>
      </c>
      <c r="AB148" s="44"/>
      <c r="AC148" s="44"/>
      <c r="AD148" s="57" t="s">
        <v>89</v>
      </c>
      <c r="AE148" s="70"/>
      <c r="AF148" s="70"/>
    </row>
    <row r="149" spans="1:33" ht="63.75" x14ac:dyDescent="0.2">
      <c r="A149" s="63" t="s">
        <v>180</v>
      </c>
      <c r="B149" s="64" t="s">
        <v>45</v>
      </c>
      <c r="C149" s="65" t="s">
        <v>89</v>
      </c>
      <c r="D149" s="66" t="s">
        <v>488</v>
      </c>
      <c r="E149" s="66" t="s">
        <v>181</v>
      </c>
      <c r="F149" s="67" t="s">
        <v>56</v>
      </c>
      <c r="G149" s="22"/>
      <c r="H149" s="23"/>
      <c r="I149" s="23">
        <f>SUM(I150:I153)</f>
        <v>9.5235000000000003</v>
      </c>
      <c r="J149" s="23"/>
      <c r="K149" s="23">
        <f>SUM(K150:K153)</f>
        <v>16.089144395999998</v>
      </c>
      <c r="L149" s="23"/>
      <c r="M149" s="23">
        <f>SUM(M150:M153)</f>
        <v>16.089144395999998</v>
      </c>
      <c r="N149" s="23"/>
      <c r="O149" s="23">
        <f>SUM(O150:O153)</f>
        <v>0</v>
      </c>
      <c r="P149" s="23"/>
      <c r="Q149" s="23">
        <f>SUM(Q150:Q153)</f>
        <v>0</v>
      </c>
      <c r="R149" s="23"/>
      <c r="S149" s="23">
        <f>SUM(S150:S153)</f>
        <v>0</v>
      </c>
      <c r="T149" s="23"/>
      <c r="U149" s="23">
        <f>SUM(U150:U153)</f>
        <v>0</v>
      </c>
      <c r="V149" s="23"/>
      <c r="W149" s="23">
        <f>SUM(W150:W153)</f>
        <v>0</v>
      </c>
      <c r="X149" s="23"/>
      <c r="Y149" s="23">
        <f>SUM(Y150:Y153)</f>
        <v>0</v>
      </c>
      <c r="Z149" s="23"/>
      <c r="AA149" s="23">
        <f>SUM(AA150:AA153)</f>
        <v>25.612644395999997</v>
      </c>
      <c r="AB149" s="43" t="s">
        <v>98</v>
      </c>
      <c r="AC149" s="43"/>
      <c r="AD149" s="66" t="s">
        <v>657</v>
      </c>
      <c r="AE149" s="68" t="s">
        <v>658</v>
      </c>
      <c r="AF149" s="68" t="s">
        <v>659</v>
      </c>
      <c r="AG149" t="str">
        <f>A149&amp;B149&amp;C149</f>
        <v>0407PRÓPRIA</v>
      </c>
    </row>
    <row r="150" spans="1:33" ht="25.5" x14ac:dyDescent="0.2">
      <c r="A150" s="59" t="s">
        <v>653</v>
      </c>
      <c r="B150" s="60" t="s">
        <v>98</v>
      </c>
      <c r="C150" s="71" t="s">
        <v>46</v>
      </c>
      <c r="D150" s="61" t="s">
        <v>488</v>
      </c>
      <c r="E150" s="61" t="s">
        <v>654</v>
      </c>
      <c r="F150" s="17" t="s">
        <v>511</v>
      </c>
      <c r="G150" s="17">
        <v>0.29099999999999998</v>
      </c>
      <c r="H150" s="21">
        <f>IF(
                        C150="INSUMO",
                                        IFERROR(
                                            IF(
                                                INDEX(
                                                    Insumos!C:C,
                                                    MATCH(
                                                        A150&amp;B150,
                                                        Insumos!I:I,
                                                        0)
                                                )="Material",
                                                INDEX(
                                                    Insumos!F:F,
                                                    MATCH(
                                                        A150&amp;B150,
                                                        Insumos!I:I,
                                                        0)
                                                ),
                                                0
                                            ),
                                            "Não encontrado"),
                                        IFERROR(
                                            INDEX(I:I,
                                                MATCH(
                                                    A150&amp;B150,AG:AG,
                                                    0)
                                            ),
                                            "Não encontrado")
                                    )</f>
        <v>4.25</v>
      </c>
      <c r="I150" s="21">
        <f>H150*G150/1</f>
        <v>1.23675</v>
      </c>
      <c r="J150" s="21">
        <f t="shared" ref="J150:K153" si="32">T150 + N150 + L150 + X150 + R150 + P150 + V150</f>
        <v>35.206640799999995</v>
      </c>
      <c r="K150" s="21">
        <f t="shared" si="32"/>
        <v>10.245132472799998</v>
      </c>
      <c r="L150" s="21">
        <f>IF(
                        C150="INSUMO",
                                        IFERROR(
                                            IF(
                                                INDEX(
                                                    Insumos!C:C,
                                                    MATCH(
                                                        A150&amp;B150,
                                                        Insumos!I:I,
                                                        0)
                                                )="Mao_obra",
                                                INDEX(
                                                    Insumos!F:F,
                                                    MATCH(
                                                        A150&amp;B150,
                                                        Insumos!I:I,
                                                        0)
                                                ),
                                                0
                                            ),
                                            "Não encontrado"),
                                        IFERROR(
                                            INDEX(M:M,
                                                MATCH(
                                                    A150&amp;B150,AG:AG,
                                                    0)
                                            ),
                                            "Não encontrado")
                                    )</f>
        <v>35.206640799999995</v>
      </c>
      <c r="M150" s="21">
        <f>L150*G150/1</f>
        <v>10.245132472799998</v>
      </c>
      <c r="N150" s="21">
        <f>IF(
                        C150="INSUMO",
                                        IFERROR(
                                            IF(
                                                INDEX(
                                                    Insumos!C:C,
                                                    MATCH(
                                                        A150&amp;B150,
                                                        Insumos!I:I,
                                                        0)
                                                )="Equipamento",
                                                INDEX(
                                                    Insumos!F:F,
                                                    MATCH(
                                                        A150&amp;B150,
                                                        Insumos!I:I,
                                                        0)
                                                ),
                                                0
                                            ),
                                            "Não encontrado"),
                                        IFERROR(
                                            INDEX(O:O,
                                                MATCH(
                                                    A150&amp;B150,AG:AG,
                                                    0)
                                            ),
                                            "Não encontrado")
                                    )</f>
        <v>0</v>
      </c>
      <c r="O150" s="21">
        <f>N150*G150/1</f>
        <v>0</v>
      </c>
      <c r="P150" s="21">
        <f>IF(
                        C150="INSUMO",
                                        IFERROR(
                                            IF(
                                                INDEX(
                                                    Insumos!C:C,
                                                    MATCH(
                                                        A150&amp;B150,
                                                        Insumos!I:I,
                                                        0)
                                                )="Transporte",
                                                INDEX(
                                                    Insumos!F:F,
                                                    MATCH(
                                                        A150&amp;B150,
                                                        Insumos!I:I,
                                                        0)
                                                ),
                                                0
                                            ),
                                            "Não encontrado"),
                                        IFERROR(
                                            INDEX(Q:Q,
                                                MATCH(
                                                    A150&amp;B150,AG:AG,
                                                    0)
                                            ),
                                            "Não encontrado")
                                    )</f>
        <v>0</v>
      </c>
      <c r="Q150" s="21">
        <f>P150*G150/1</f>
        <v>0</v>
      </c>
      <c r="R150" s="21">
        <f>IF(
                        C150="INSUMO",
                                        IFERROR(
                                            IF(
                                                INDEX(
                                                    Insumos!C:C,
                                                    MATCH(
                                                        A150&amp;B150,
                                                        Insumos!I:I,
                                                        0)
                                                )="Terceirizados",
                                                INDEX(
                                                    Insumos!F:F,
                                                    MATCH(
                                                        A150&amp;B150,
                                                        Insumos!I:I,
                                                        0)
                                                ),
                                                0
                                            ),
                                            "Não encontrado"),
                                        IFERROR(
                                            INDEX(S:S,
                                                MATCH(
                                                    A150&amp;B150,AG:AG,
                                                    0)
                                            ),
                                            "Não encontrado")
                                    )</f>
        <v>0</v>
      </c>
      <c r="S150" s="21">
        <f>R150*G150/1</f>
        <v>0</v>
      </c>
      <c r="T150" s="21">
        <f>IF(
                        C150="INSUMO",
                                        IFERROR(
                                            IF(
                                                INDEX(
                                                    Insumos!C:C,
                                                    MATCH(
                                                        A150&amp;B150,
                                                        Insumos!I:I,
                                                        0)
                                                )="Comissionamento",
                                                INDEX(
                                                    Insumos!F:F,
                                                    MATCH(
                                                        A150&amp;B150,
                                                        Insumos!I:I,
                                                        0)
                                                ),
                                                0
                                            ),
                                            "Não encontrado"),
                                        IFERROR(
                                            INDEX(U:U,
                                                MATCH(
                                                    A150&amp;B150,AG:AG,
                                                    0)
                                            ),
                                            "Não encontrado")
                                    )</f>
        <v>0</v>
      </c>
      <c r="U150" s="21">
        <f>T150*G150/1</f>
        <v>0</v>
      </c>
      <c r="V150" s="21">
        <f>IF(
                        C150="INSUMO",
                                        IFERROR(
                                            IF(
                                                INDEX(
                                                    Insumos!C:C,
                                                    MATCH(
                                                        A150&amp;B150,
                                                        Insumos!I:I,
                                                        0)
                                                )="Verba",
                                                INDEX(
                                                    Insumos!F:F,
                                                    MATCH(
                                                        A150&amp;B150,
                                                        Insumos!I:I,
                                                        0)
                                                ),
                                                0
                                            ),
                                            "Não encontrado"),
                                        IFERROR(
                                            INDEX(W:W,
                                                MATCH(
                                                    A150&amp;B150,AG:AG,
                                                    0)
                                            ),
                                            "Não encontrado")
                                    )</f>
        <v>0</v>
      </c>
      <c r="W150" s="21">
        <f>V150*G150/1</f>
        <v>0</v>
      </c>
      <c r="X150" s="21">
        <f>IF(
                        C150="INSUMO",
                                        IFERROR(
                                            IF(
                                                INDEX(
                                                    Insumos!C:C,
                                                    MATCH(
                                                        A150&amp;B150,
                                                        Insumos!I:I,
                                                        0)
                                                )="Outro",
                                                INDEX(
                                                    Insumos!F:F,
                                                    MATCH(
                                                        A150&amp;B150,
                                                        Insumos!I:I,
                                                        0)
                                                ),
                                                0
                                            ),
                                            "Não encontrado"),
                                        IFERROR(
                                            INDEX(Y:Y,
                                                MATCH(
                                                    A150&amp;B150,AG:AG,
                                                    0)
                                            ),
                                            "Não encontrado")
                                    )</f>
        <v>0</v>
      </c>
      <c r="Y150" s="21">
        <f>X150*G150/1</f>
        <v>0</v>
      </c>
      <c r="Z150" s="21">
        <f>IF(
                            C150="INSUMO",
                            IFERROR(
                                INDEX(
                                    Insumos!F:F,
                                    MATCH(
                                        A150&amp;B150,
                                        Insumos!I:I,
                                        0)
                                ),
                                "Não encontrado"),
                            IFERROR(
                                INDEX(AA:AA,
                                    MATCH(
                                        A150&amp;B150,AG:AG,
                                        0)
                                ),
                                "Não encontrado")
                        )</f>
        <v>39.456640799999995</v>
      </c>
      <c r="AA150" s="21">
        <f>G150*Z150</f>
        <v>11.481882472799997</v>
      </c>
      <c r="AB150" s="45"/>
      <c r="AC150" s="45"/>
      <c r="AD150" s="61" t="s">
        <v>89</v>
      </c>
      <c r="AE150" s="72"/>
      <c r="AF150" s="72"/>
    </row>
    <row r="151" spans="1:33" ht="25.5" x14ac:dyDescent="0.2">
      <c r="A151" s="54" t="s">
        <v>655</v>
      </c>
      <c r="B151" s="55" t="s">
        <v>98</v>
      </c>
      <c r="C151" s="69" t="s">
        <v>46</v>
      </c>
      <c r="D151" s="57" t="s">
        <v>488</v>
      </c>
      <c r="E151" s="57" t="s">
        <v>656</v>
      </c>
      <c r="F151" s="16" t="s">
        <v>511</v>
      </c>
      <c r="G151" s="16">
        <v>0.29099999999999998</v>
      </c>
      <c r="H151" s="20">
        <f>IF(
                        C151="INSUMO",
                                        IFERROR(
                                            IF(
                                                INDEX(
                                                    Insumos!C:C,
                                                    MATCH(
                                                        A151&amp;B151,
                                                        Insumos!I:I,
                                                        0)
                                                )="Material",
                                                INDEX(
                                                    Insumos!F:F,
                                                    MATCH(
                                                        A151&amp;B151,
                                                        Insumos!I:I,
                                                        0)
                                                ),
                                                0
                                            ),
                                            "Não encontrado"),
                                        IFERROR(
                                            INDEX(I:I,
                                                MATCH(
                                                    A151&amp;B151,AG:AG,
                                                    0)
                                            ),
                                            "Não encontrado")
                                    )</f>
        <v>4.25</v>
      </c>
      <c r="I151" s="20">
        <f>H151*G151/1</f>
        <v>1.23675</v>
      </c>
      <c r="J151" s="20">
        <f t="shared" si="32"/>
        <v>20.0825152</v>
      </c>
      <c r="K151" s="20">
        <f t="shared" si="32"/>
        <v>5.8440119231999992</v>
      </c>
      <c r="L151" s="20">
        <f>IF(
                        C151="INSUMO",
                                        IFERROR(
                                            IF(
                                                INDEX(
                                                    Insumos!C:C,
                                                    MATCH(
                                                        A151&amp;B151,
                                                        Insumos!I:I,
                                                        0)
                                                )="Mao_obra",
                                                INDEX(
                                                    Insumos!F:F,
                                                    MATCH(
                                                        A151&amp;B151,
                                                        Insumos!I:I,
                                                        0)
                                                ),
                                                0
                                            ),
                                            "Não encontrado"),
                                        IFERROR(
                                            INDEX(M:M,
                                                MATCH(
                                                    A151&amp;B151,AG:AG,
                                                    0)
                                            ),
                                            "Não encontrado")
                                    )</f>
        <v>20.0825152</v>
      </c>
      <c r="M151" s="20">
        <f>L151*G151/1</f>
        <v>5.8440119231999992</v>
      </c>
      <c r="N151" s="20">
        <f>IF(
                        C151="INSUMO",
                                        IFERROR(
                                            IF(
                                                INDEX(
                                                    Insumos!C:C,
                                                    MATCH(
                                                        A151&amp;B151,
                                                        Insumos!I:I,
                                                        0)
                                                )="Equipamento",
                                                INDEX(
                                                    Insumos!F:F,
                                                    MATCH(
                                                        A151&amp;B151,
                                                        Insumos!I:I,
                                                        0)
                                                ),
                                                0
                                            ),
                                            "Não encontrado"),
                                        IFERROR(
                                            INDEX(O:O,
                                                MATCH(
                                                    A151&amp;B151,AG:AG,
                                                    0)
                                            ),
                                            "Não encontrado")
                                    )</f>
        <v>0</v>
      </c>
      <c r="O151" s="20">
        <f>N151*G151/1</f>
        <v>0</v>
      </c>
      <c r="P151" s="20">
        <f>IF(
                        C151="INSUMO",
                                        IFERROR(
                                            IF(
                                                INDEX(
                                                    Insumos!C:C,
                                                    MATCH(
                                                        A151&amp;B151,
                                                        Insumos!I:I,
                                                        0)
                                                )="Transporte",
                                                INDEX(
                                                    Insumos!F:F,
                                                    MATCH(
                                                        A151&amp;B151,
                                                        Insumos!I:I,
                                                        0)
                                                ),
                                                0
                                            ),
                                            "Não encontrado"),
                                        IFERROR(
                                            INDEX(Q:Q,
                                                MATCH(
                                                    A151&amp;B151,AG:AG,
                                                    0)
                                            ),
                                            "Não encontrado")
                                    )</f>
        <v>0</v>
      </c>
      <c r="Q151" s="20">
        <f>P151*G151/1</f>
        <v>0</v>
      </c>
      <c r="R151" s="20">
        <f>IF(
                        C151="INSUMO",
                                        IFERROR(
                                            IF(
                                                INDEX(
                                                    Insumos!C:C,
                                                    MATCH(
                                                        A151&amp;B151,
                                                        Insumos!I:I,
                                                        0)
                                                )="Terceirizados",
                                                INDEX(
                                                    Insumos!F:F,
                                                    MATCH(
                                                        A151&amp;B151,
                                                        Insumos!I:I,
                                                        0)
                                                ),
                                                0
                                            ),
                                            "Não encontrado"),
                                        IFERROR(
                                            INDEX(S:S,
                                                MATCH(
                                                    A151&amp;B151,AG:AG,
                                                    0)
                                            ),
                                            "Não encontrado")
                                    )</f>
        <v>0</v>
      </c>
      <c r="S151" s="20">
        <f>R151*G151/1</f>
        <v>0</v>
      </c>
      <c r="T151" s="20">
        <f>IF(
                        C151="INSUMO",
                                        IFERROR(
                                            IF(
                                                INDEX(
                                                    Insumos!C:C,
                                                    MATCH(
                                                        A151&amp;B151,
                                                        Insumos!I:I,
                                                        0)
                                                )="Comissionamento",
                                                INDEX(
                                                    Insumos!F:F,
                                                    MATCH(
                                                        A151&amp;B151,
                                                        Insumos!I:I,
                                                        0)
                                                ),
                                                0
                                            ),
                                            "Não encontrado"),
                                        IFERROR(
                                            INDEX(U:U,
                                                MATCH(
                                                    A151&amp;B151,AG:AG,
                                                    0)
                                            ),
                                            "Não encontrado")
                                    )</f>
        <v>0</v>
      </c>
      <c r="U151" s="20">
        <f>T151*G151/1</f>
        <v>0</v>
      </c>
      <c r="V151" s="20">
        <f>IF(
                        C151="INSUMO",
                                        IFERROR(
                                            IF(
                                                INDEX(
                                                    Insumos!C:C,
                                                    MATCH(
                                                        A151&amp;B151,
                                                        Insumos!I:I,
                                                        0)
                                                )="Verba",
                                                INDEX(
                                                    Insumos!F:F,
                                                    MATCH(
                                                        A151&amp;B151,
                                                        Insumos!I:I,
                                                        0)
                                                ),
                                                0
                                            ),
                                            "Não encontrado"),
                                        IFERROR(
                                            INDEX(W:W,
                                                MATCH(
                                                    A151&amp;B151,AG:AG,
                                                    0)
                                            ),
                                            "Não encontrado")
                                    )</f>
        <v>0</v>
      </c>
      <c r="W151" s="20">
        <f>V151*G151/1</f>
        <v>0</v>
      </c>
      <c r="X151" s="20">
        <f>IF(
                        C151="INSUMO",
                                        IFERROR(
                                            IF(
                                                INDEX(
                                                    Insumos!C:C,
                                                    MATCH(
                                                        A151&amp;B151,
                                                        Insumos!I:I,
                                                        0)
                                                )="Outro",
                                                INDEX(
                                                    Insumos!F:F,
                                                    MATCH(
                                                        A151&amp;B151,
                                                        Insumos!I:I,
                                                        0)
                                                ),
                                                0
                                            ),
                                            "Não encontrado"),
                                        IFERROR(
                                            INDEX(Y:Y,
                                                MATCH(
                                                    A151&amp;B151,AG:AG,
                                                    0)
                                            ),
                                            "Não encontrado")
                                    )</f>
        <v>0</v>
      </c>
      <c r="Y151" s="20">
        <f>X151*G151/1</f>
        <v>0</v>
      </c>
      <c r="Z151" s="20">
        <f>IF(
                            C151="INSUMO",
                            IFERROR(
                                INDEX(
                                    Insumos!F:F,
                                    MATCH(
                                        A151&amp;B151,
                                        Insumos!I:I,
                                        0)
                                ),
                                "Não encontrado"),
                            IFERROR(
                                INDEX(AA:AA,
                                    MATCH(
                                        A151&amp;B151,AG:AG,
                                        0)
                                ),
                                "Não encontrado")
                        )</f>
        <v>24.3325152</v>
      </c>
      <c r="AA151" s="20">
        <f>G151*Z151</f>
        <v>7.080761923199999</v>
      </c>
      <c r="AB151" s="44"/>
      <c r="AC151" s="44"/>
      <c r="AD151" s="57" t="s">
        <v>89</v>
      </c>
      <c r="AE151" s="70"/>
      <c r="AF151" s="70"/>
    </row>
    <row r="152" spans="1:33" ht="25.5" x14ac:dyDescent="0.2">
      <c r="A152" s="59" t="s">
        <v>660</v>
      </c>
      <c r="B152" s="60" t="s">
        <v>98</v>
      </c>
      <c r="C152" s="71" t="s">
        <v>58</v>
      </c>
      <c r="D152" s="61" t="s">
        <v>488</v>
      </c>
      <c r="E152" s="61" t="s">
        <v>661</v>
      </c>
      <c r="F152" s="17" t="s">
        <v>56</v>
      </c>
      <c r="G152" s="17">
        <v>1</v>
      </c>
      <c r="H152" s="21">
        <f>IF(
                        C152="INSUMO",
                                        IFERROR(
                                            IF(
                                                INDEX(
                                                    Insumos!C:C,
                                                    MATCH(
                                                        A152&amp;B152,
                                                        Insumos!I:I,
                                                        0)
                                                )="Material",
                                                INDEX(
                                                    Insumos!F:F,
                                                    MATCH(
                                                        A152&amp;B152,
                                                        Insumos!I:I,
                                                        0)
                                                ),
                                                0
                                            ),
                                            "Não encontrado"),
                                        IFERROR(
                                            INDEX(I:I,
                                                MATCH(
                                                    A152&amp;B152,AG:AG,
                                                    0)
                                            ),
                                            "Não encontrado")
                                    )</f>
        <v>2.5499999999999998</v>
      </c>
      <c r="I152" s="21">
        <f>H152*G152/1</f>
        <v>2.5499999999999998</v>
      </c>
      <c r="J152" s="21">
        <f t="shared" si="32"/>
        <v>0</v>
      </c>
      <c r="K152" s="21">
        <f t="shared" si="32"/>
        <v>0</v>
      </c>
      <c r="L152" s="21">
        <f>IF(
                        C152="INSUMO",
                                        IFERROR(
                                            IF(
                                                INDEX(
                                                    Insumos!C:C,
                                                    MATCH(
                                                        A152&amp;B152,
                                                        Insumos!I:I,
                                                        0)
                                                )="Mao_obra",
                                                INDEX(
                                                    Insumos!F:F,
                                                    MATCH(
                                                        A152&amp;B152,
                                                        Insumos!I:I,
                                                        0)
                                                ),
                                                0
                                            ),
                                            "Não encontrado"),
                                        IFERROR(
                                            INDEX(M:M,
                                                MATCH(
                                                    A152&amp;B152,AG:AG,
                                                    0)
                                            ),
                                            "Não encontrado")
                                    )</f>
        <v>0</v>
      </c>
      <c r="M152" s="21">
        <f>L152*G152/1</f>
        <v>0</v>
      </c>
      <c r="N152" s="21">
        <f>IF(
                        C152="INSUMO",
                                        IFERROR(
                                            IF(
                                                INDEX(
                                                    Insumos!C:C,
                                                    MATCH(
                                                        A152&amp;B152,
                                                        Insumos!I:I,
                                                        0)
                                                )="Equipamento",
                                                INDEX(
                                                    Insumos!F:F,
                                                    MATCH(
                                                        A152&amp;B152,
                                                        Insumos!I:I,
                                                        0)
                                                ),
                                                0
                                            ),
                                            "Não encontrado"),
                                        IFERROR(
                                            INDEX(O:O,
                                                MATCH(
                                                    A152&amp;B152,AG:AG,
                                                    0)
                                            ),
                                            "Não encontrado")
                                    )</f>
        <v>0</v>
      </c>
      <c r="O152" s="21">
        <f>N152*G152/1</f>
        <v>0</v>
      </c>
      <c r="P152" s="21">
        <f>IF(
                        C152="INSUMO",
                                        IFERROR(
                                            IF(
                                                INDEX(
                                                    Insumos!C:C,
                                                    MATCH(
                                                        A152&amp;B152,
                                                        Insumos!I:I,
                                                        0)
                                                )="Transporte",
                                                INDEX(
                                                    Insumos!F:F,
                                                    MATCH(
                                                        A152&amp;B152,
                                                        Insumos!I:I,
                                                        0)
                                                ),
                                                0
                                            ),
                                            "Não encontrado"),
                                        IFERROR(
                                            INDEX(Q:Q,
                                                MATCH(
                                                    A152&amp;B152,AG:AG,
                                                    0)
                                            ),
                                            "Não encontrado")
                                    )</f>
        <v>0</v>
      </c>
      <c r="Q152" s="21">
        <f>P152*G152/1</f>
        <v>0</v>
      </c>
      <c r="R152" s="21">
        <f>IF(
                        C152="INSUMO",
                                        IFERROR(
                                            IF(
                                                INDEX(
                                                    Insumos!C:C,
                                                    MATCH(
                                                        A152&amp;B152,
                                                        Insumos!I:I,
                                                        0)
                                                )="Terceirizados",
                                                INDEX(
                                                    Insumos!F:F,
                                                    MATCH(
                                                        A152&amp;B152,
                                                        Insumos!I:I,
                                                        0)
                                                ),
                                                0
                                            ),
                                            "Não encontrado"),
                                        IFERROR(
                                            INDEX(S:S,
                                                MATCH(
                                                    A152&amp;B152,AG:AG,
                                                    0)
                                            ),
                                            "Não encontrado")
                                    )</f>
        <v>0</v>
      </c>
      <c r="S152" s="21">
        <f>R152*G152/1</f>
        <v>0</v>
      </c>
      <c r="T152" s="21">
        <f>IF(
                        C152="INSUMO",
                                        IFERROR(
                                            IF(
                                                INDEX(
                                                    Insumos!C:C,
                                                    MATCH(
                                                        A152&amp;B152,
                                                        Insumos!I:I,
                                                        0)
                                                )="Comissionamento",
                                                INDEX(
                                                    Insumos!F:F,
                                                    MATCH(
                                                        A152&amp;B152,
                                                        Insumos!I:I,
                                                        0)
                                                ),
                                                0
                                            ),
                                            "Não encontrado"),
                                        IFERROR(
                                            INDEX(U:U,
                                                MATCH(
                                                    A152&amp;B152,AG:AG,
                                                    0)
                                            ),
                                            "Não encontrado")
                                    )</f>
        <v>0</v>
      </c>
      <c r="U152" s="21">
        <f>T152*G152/1</f>
        <v>0</v>
      </c>
      <c r="V152" s="21">
        <f>IF(
                        C152="INSUMO",
                                        IFERROR(
                                            IF(
                                                INDEX(
                                                    Insumos!C:C,
                                                    MATCH(
                                                        A152&amp;B152,
                                                        Insumos!I:I,
                                                        0)
                                                )="Verba",
                                                INDEX(
                                                    Insumos!F:F,
                                                    MATCH(
                                                        A152&amp;B152,
                                                        Insumos!I:I,
                                                        0)
                                                ),
                                                0
                                            ),
                                            "Não encontrado"),
                                        IFERROR(
                                            INDEX(W:W,
                                                MATCH(
                                                    A152&amp;B152,AG:AG,
                                                    0)
                                            ),
                                            "Não encontrado")
                                    )</f>
        <v>0</v>
      </c>
      <c r="W152" s="21">
        <f>V152*G152/1</f>
        <v>0</v>
      </c>
      <c r="X152" s="21">
        <f>IF(
                        C152="INSUMO",
                                        IFERROR(
                                            IF(
                                                INDEX(
                                                    Insumos!C:C,
                                                    MATCH(
                                                        A152&amp;B152,
                                                        Insumos!I:I,
                                                        0)
                                                )="Outro",
                                                INDEX(
                                                    Insumos!F:F,
                                                    MATCH(
                                                        A152&amp;B152,
                                                        Insumos!I:I,
                                                        0)
                                                ),
                                                0
                                            ),
                                            "Não encontrado"),
                                        IFERROR(
                                            INDEX(Y:Y,
                                                MATCH(
                                                    A152&amp;B152,AG:AG,
                                                    0)
                                            ),
                                            "Não encontrado")
                                    )</f>
        <v>0</v>
      </c>
      <c r="Y152" s="21">
        <f>X152*G152/1</f>
        <v>0</v>
      </c>
      <c r="Z152" s="21">
        <f>IF(
                            C152="INSUMO",
                            IFERROR(
                                INDEX(
                                    Insumos!F:F,
                                    MATCH(
                                        A152&amp;B152,
                                        Insumos!I:I,
                                        0)
                                ),
                                "Não encontrado"),
                            IFERROR(
                                INDEX(AA:AA,
                                    MATCH(
                                        A152&amp;B152,AG:AG,
                                        0)
                                ),
                                "Não encontrado")
                        )</f>
        <v>2.5499999999999998</v>
      </c>
      <c r="AA152" s="21">
        <f>G152*Z152</f>
        <v>2.5499999999999998</v>
      </c>
      <c r="AB152" s="45"/>
      <c r="AC152" s="45"/>
      <c r="AD152" s="61" t="s">
        <v>89</v>
      </c>
      <c r="AE152" s="72"/>
      <c r="AF152" s="72"/>
    </row>
    <row r="153" spans="1:33" x14ac:dyDescent="0.2">
      <c r="A153" s="54" t="s">
        <v>662</v>
      </c>
      <c r="B153" s="55" t="s">
        <v>45</v>
      </c>
      <c r="C153" s="69" t="s">
        <v>58</v>
      </c>
      <c r="D153" s="57" t="s">
        <v>488</v>
      </c>
      <c r="E153" s="57" t="s">
        <v>663</v>
      </c>
      <c r="F153" s="16" t="s">
        <v>56</v>
      </c>
      <c r="G153" s="16">
        <v>1</v>
      </c>
      <c r="H153" s="20">
        <f>IF(
                        C153="INSUMO",
                                        IFERROR(
                                            IF(
                                                INDEX(
                                                    Insumos!C:C,
                                                    MATCH(
                                                        A153&amp;B153,
                                                        Insumos!I:I,
                                                        0)
                                                )="Material",
                                                INDEX(
                                                    Insumos!F:F,
                                                    MATCH(
                                                        A153&amp;B153,
                                                        Insumos!I:I,
                                                        0)
                                                ),
                                                0
                                            ),
                                            "Não encontrado"),
                                        IFERROR(
                                            INDEX(I:I,
                                                MATCH(
                                                    A153&amp;B153,AG:AG,
                                                    0)
                                            ),
                                            "Não encontrado")
                                    )</f>
        <v>4.5</v>
      </c>
      <c r="I153" s="20">
        <f>H153*G153/1</f>
        <v>4.5</v>
      </c>
      <c r="J153" s="20">
        <f t="shared" si="32"/>
        <v>0</v>
      </c>
      <c r="K153" s="20">
        <f t="shared" si="32"/>
        <v>0</v>
      </c>
      <c r="L153" s="20">
        <f>IF(
                        C153="INSUMO",
                                        IFERROR(
                                            IF(
                                                INDEX(
                                                    Insumos!C:C,
                                                    MATCH(
                                                        A153&amp;B153,
                                                        Insumos!I:I,
                                                        0)
                                                )="Mao_obra",
                                                INDEX(
                                                    Insumos!F:F,
                                                    MATCH(
                                                        A153&amp;B153,
                                                        Insumos!I:I,
                                                        0)
                                                ),
                                                0
                                            ),
                                            "Não encontrado"),
                                        IFERROR(
                                            INDEX(M:M,
                                                MATCH(
                                                    A153&amp;B153,AG:AG,
                                                    0)
                                            ),
                                            "Não encontrado")
                                    )</f>
        <v>0</v>
      </c>
      <c r="M153" s="20">
        <f>L153*G153/1</f>
        <v>0</v>
      </c>
      <c r="N153" s="20">
        <f>IF(
                        C153="INSUMO",
                                        IFERROR(
                                            IF(
                                                INDEX(
                                                    Insumos!C:C,
                                                    MATCH(
                                                        A153&amp;B153,
                                                        Insumos!I:I,
                                                        0)
                                                )="Equipamento",
                                                INDEX(
                                                    Insumos!F:F,
                                                    MATCH(
                                                        A153&amp;B153,
                                                        Insumos!I:I,
                                                        0)
                                                ),
                                                0
                                            ),
                                            "Não encontrado"),
                                        IFERROR(
                                            INDEX(O:O,
                                                MATCH(
                                                    A153&amp;B153,AG:AG,
                                                    0)
                                            ),
                                            "Não encontrado")
                                    )</f>
        <v>0</v>
      </c>
      <c r="O153" s="20">
        <f>N153*G153/1</f>
        <v>0</v>
      </c>
      <c r="P153" s="20">
        <f>IF(
                        C153="INSUMO",
                                        IFERROR(
                                            IF(
                                                INDEX(
                                                    Insumos!C:C,
                                                    MATCH(
                                                        A153&amp;B153,
                                                        Insumos!I:I,
                                                        0)
                                                )="Transporte",
                                                INDEX(
                                                    Insumos!F:F,
                                                    MATCH(
                                                        A153&amp;B153,
                                                        Insumos!I:I,
                                                        0)
                                                ),
                                                0
                                            ),
                                            "Não encontrado"),
                                        IFERROR(
                                            INDEX(Q:Q,
                                                MATCH(
                                                    A153&amp;B153,AG:AG,
                                                    0)
                                            ),
                                            "Não encontrado")
                                    )</f>
        <v>0</v>
      </c>
      <c r="Q153" s="20">
        <f>P153*G153/1</f>
        <v>0</v>
      </c>
      <c r="R153" s="20">
        <f>IF(
                        C153="INSUMO",
                                        IFERROR(
                                            IF(
                                                INDEX(
                                                    Insumos!C:C,
                                                    MATCH(
                                                        A153&amp;B153,
                                                        Insumos!I:I,
                                                        0)
                                                )="Terceirizados",
                                                INDEX(
                                                    Insumos!F:F,
                                                    MATCH(
                                                        A153&amp;B153,
                                                        Insumos!I:I,
                                                        0)
                                                ),
                                                0
                                            ),
                                            "Não encontrado"),
                                        IFERROR(
                                            INDEX(S:S,
                                                MATCH(
                                                    A153&amp;B153,AG:AG,
                                                    0)
                                            ),
                                            "Não encontrado")
                                    )</f>
        <v>0</v>
      </c>
      <c r="S153" s="20">
        <f>R153*G153/1</f>
        <v>0</v>
      </c>
      <c r="T153" s="20">
        <f>IF(
                        C153="INSUMO",
                                        IFERROR(
                                            IF(
                                                INDEX(
                                                    Insumos!C:C,
                                                    MATCH(
                                                        A153&amp;B153,
                                                        Insumos!I:I,
                                                        0)
                                                )="Comissionamento",
                                                INDEX(
                                                    Insumos!F:F,
                                                    MATCH(
                                                        A153&amp;B153,
                                                        Insumos!I:I,
                                                        0)
                                                ),
                                                0
                                            ),
                                            "Não encontrado"),
                                        IFERROR(
                                            INDEX(U:U,
                                                MATCH(
                                                    A153&amp;B153,AG:AG,
                                                    0)
                                            ),
                                            "Não encontrado")
                                    )</f>
        <v>0</v>
      </c>
      <c r="U153" s="20">
        <f>T153*G153/1</f>
        <v>0</v>
      </c>
      <c r="V153" s="20">
        <f>IF(
                        C153="INSUMO",
                                        IFERROR(
                                            IF(
                                                INDEX(
                                                    Insumos!C:C,
                                                    MATCH(
                                                        A153&amp;B153,
                                                        Insumos!I:I,
                                                        0)
                                                )="Verba",
                                                INDEX(
                                                    Insumos!F:F,
                                                    MATCH(
                                                        A153&amp;B153,
                                                        Insumos!I:I,
                                                        0)
                                                ),
                                                0
                                            ),
                                            "Não encontrado"),
                                        IFERROR(
                                            INDEX(W:W,
                                                MATCH(
                                                    A153&amp;B153,AG:AG,
                                                    0)
                                            ),
                                            "Não encontrado")
                                    )</f>
        <v>0</v>
      </c>
      <c r="W153" s="20">
        <f>V153*G153/1</f>
        <v>0</v>
      </c>
      <c r="X153" s="20">
        <f>IF(
                        C153="INSUMO",
                                        IFERROR(
                                            IF(
                                                INDEX(
                                                    Insumos!C:C,
                                                    MATCH(
                                                        A153&amp;B153,
                                                        Insumos!I:I,
                                                        0)
                                                )="Outro",
                                                INDEX(
                                                    Insumos!F:F,
                                                    MATCH(
                                                        A153&amp;B153,
                                                        Insumos!I:I,
                                                        0)
                                                ),
                                                0
                                            ),
                                            "Não encontrado"),
                                        IFERROR(
                                            INDEX(Y:Y,
                                                MATCH(
                                                    A153&amp;B153,AG:AG,
                                                    0)
                                            ),
                                            "Não encontrado")
                                    )</f>
        <v>0</v>
      </c>
      <c r="Y153" s="20">
        <f>X153*G153/1</f>
        <v>0</v>
      </c>
      <c r="Z153" s="20">
        <f>IF(
                            C153="INSUMO",
                            IFERROR(
                                INDEX(
                                    Insumos!F:F,
                                    MATCH(
                                        A153&amp;B153,
                                        Insumos!I:I,
                                        0)
                                ),
                                "Não encontrado"),
                            IFERROR(
                                INDEX(AA:AA,
                                    MATCH(
                                        A153&amp;B153,AG:AG,
                                        0)
                                ),
                                "Não encontrado")
                        )</f>
        <v>4.5</v>
      </c>
      <c r="AA153" s="20">
        <f>G153*Z153</f>
        <v>4.5</v>
      </c>
      <c r="AB153" s="44"/>
      <c r="AC153" s="44"/>
      <c r="AD153" s="57" t="s">
        <v>89</v>
      </c>
      <c r="AE153" s="70"/>
      <c r="AF153" s="70"/>
    </row>
    <row r="154" spans="1:33" ht="63.75" x14ac:dyDescent="0.2">
      <c r="A154" s="63" t="s">
        <v>183</v>
      </c>
      <c r="B154" s="64" t="s">
        <v>98</v>
      </c>
      <c r="C154" s="65" t="s">
        <v>89</v>
      </c>
      <c r="D154" s="66" t="s">
        <v>488</v>
      </c>
      <c r="E154" s="66" t="s">
        <v>184</v>
      </c>
      <c r="F154" s="67" t="s">
        <v>56</v>
      </c>
      <c r="G154" s="22"/>
      <c r="H154" s="23"/>
      <c r="I154" s="23">
        <f>SUM(I155:I157)</f>
        <v>8.4870000000000001</v>
      </c>
      <c r="J154" s="23"/>
      <c r="K154" s="23">
        <f>SUM(K155:K157)</f>
        <v>12.274192631999998</v>
      </c>
      <c r="L154" s="23"/>
      <c r="M154" s="23">
        <f>SUM(M155:M157)</f>
        <v>12.274192631999998</v>
      </c>
      <c r="N154" s="23"/>
      <c r="O154" s="23">
        <f>SUM(O155:O157)</f>
        <v>0</v>
      </c>
      <c r="P154" s="23"/>
      <c r="Q154" s="23">
        <f>SUM(Q155:Q157)</f>
        <v>0</v>
      </c>
      <c r="R154" s="23"/>
      <c r="S154" s="23">
        <f>SUM(S155:S157)</f>
        <v>0</v>
      </c>
      <c r="T154" s="23"/>
      <c r="U154" s="23">
        <f>SUM(U155:U157)</f>
        <v>0</v>
      </c>
      <c r="V154" s="23"/>
      <c r="W154" s="23">
        <f>SUM(W155:W157)</f>
        <v>0</v>
      </c>
      <c r="X154" s="23"/>
      <c r="Y154" s="23">
        <f>SUM(Y155:Y157)</f>
        <v>0</v>
      </c>
      <c r="Z154" s="23"/>
      <c r="AA154" s="23">
        <f>SUM(AA155:AA157)</f>
        <v>20.761192631999997</v>
      </c>
      <c r="AB154" s="43" t="s">
        <v>89</v>
      </c>
      <c r="AC154" s="43"/>
      <c r="AD154" s="66" t="s">
        <v>89</v>
      </c>
      <c r="AE154" s="68" t="s">
        <v>89</v>
      </c>
      <c r="AF154" s="68" t="s">
        <v>659</v>
      </c>
      <c r="AG154" t="str">
        <f>A154&amp;B154&amp;C154</f>
        <v>91936SINAPI</v>
      </c>
    </row>
    <row r="155" spans="1:33" ht="25.5" x14ac:dyDescent="0.2">
      <c r="A155" s="59" t="s">
        <v>653</v>
      </c>
      <c r="B155" s="60" t="s">
        <v>98</v>
      </c>
      <c r="C155" s="71" t="s">
        <v>46</v>
      </c>
      <c r="D155" s="61" t="s">
        <v>488</v>
      </c>
      <c r="E155" s="61" t="s">
        <v>654</v>
      </c>
      <c r="F155" s="17" t="s">
        <v>511</v>
      </c>
      <c r="G155" s="17">
        <v>0.222</v>
      </c>
      <c r="H155" s="21">
        <f>IF(
                        C155="INSUMO",
                                        IFERROR(
                                            IF(
                                                INDEX(
                                                    Insumos!C:C,
                                                    MATCH(
                                                        A155&amp;B155,
                                                        Insumos!I:I,
                                                        0)
                                                )="Material",
                                                INDEX(
                                                    Insumos!F:F,
                                                    MATCH(
                                                        A155&amp;B155,
                                                        Insumos!I:I,
                                                        0)
                                                ),
                                                0
                                            ),
                                            "Não encontrado"),
                                        IFERROR(
                                            INDEX(I:I,
                                                MATCH(
                                                    A155&amp;B155,AG:AG,
                                                    0)
                                            ),
                                            "Não encontrado")
                                    )</f>
        <v>4.25</v>
      </c>
      <c r="I155" s="21">
        <f>H155*G155/1</f>
        <v>0.94350000000000001</v>
      </c>
      <c r="J155" s="21">
        <f t="shared" ref="J155:K157" si="33">T155 + N155 + L155 + X155 + R155 + P155 + V155</f>
        <v>35.206640799999995</v>
      </c>
      <c r="K155" s="21">
        <f t="shared" si="33"/>
        <v>7.8158742575999991</v>
      </c>
      <c r="L155" s="21">
        <f>IF(
                        C155="INSUMO",
                                        IFERROR(
                                            IF(
                                                INDEX(
                                                    Insumos!C:C,
                                                    MATCH(
                                                        A155&amp;B155,
                                                        Insumos!I:I,
                                                        0)
                                                )="Mao_obra",
                                                INDEX(
                                                    Insumos!F:F,
                                                    MATCH(
                                                        A155&amp;B155,
                                                        Insumos!I:I,
                                                        0)
                                                ),
                                                0
                                            ),
                                            "Não encontrado"),
                                        IFERROR(
                                            INDEX(M:M,
                                                MATCH(
                                                    A155&amp;B155,AG:AG,
                                                    0)
                                            ),
                                            "Não encontrado")
                                    )</f>
        <v>35.206640799999995</v>
      </c>
      <c r="M155" s="21">
        <f>L155*G155/1</f>
        <v>7.8158742575999991</v>
      </c>
      <c r="N155" s="21">
        <f>IF(
                        C155="INSUMO",
                                        IFERROR(
                                            IF(
                                                INDEX(
                                                    Insumos!C:C,
                                                    MATCH(
                                                        A155&amp;B155,
                                                        Insumos!I:I,
                                                        0)
                                                )="Equipamento",
                                                INDEX(
                                                    Insumos!F:F,
                                                    MATCH(
                                                        A155&amp;B155,
                                                        Insumos!I:I,
                                                        0)
                                                ),
                                                0
                                            ),
                                            "Não encontrado"),
                                        IFERROR(
                                            INDEX(O:O,
                                                MATCH(
                                                    A155&amp;B155,AG:AG,
                                                    0)
                                            ),
                                            "Não encontrado")
                                    )</f>
        <v>0</v>
      </c>
      <c r="O155" s="21">
        <f>N155*G155/1</f>
        <v>0</v>
      </c>
      <c r="P155" s="21">
        <f>IF(
                        C155="INSUMO",
                                        IFERROR(
                                            IF(
                                                INDEX(
                                                    Insumos!C:C,
                                                    MATCH(
                                                        A155&amp;B155,
                                                        Insumos!I:I,
                                                        0)
                                                )="Transporte",
                                                INDEX(
                                                    Insumos!F:F,
                                                    MATCH(
                                                        A155&amp;B155,
                                                        Insumos!I:I,
                                                        0)
                                                ),
                                                0
                                            ),
                                            "Não encontrado"),
                                        IFERROR(
                                            INDEX(Q:Q,
                                                MATCH(
                                                    A155&amp;B155,AG:AG,
                                                    0)
                                            ),
                                            "Não encontrado")
                                    )</f>
        <v>0</v>
      </c>
      <c r="Q155" s="21">
        <f>P155*G155/1</f>
        <v>0</v>
      </c>
      <c r="R155" s="21">
        <f>IF(
                        C155="INSUMO",
                                        IFERROR(
                                            IF(
                                                INDEX(
                                                    Insumos!C:C,
                                                    MATCH(
                                                        A155&amp;B155,
                                                        Insumos!I:I,
                                                        0)
                                                )="Terceirizados",
                                                INDEX(
                                                    Insumos!F:F,
                                                    MATCH(
                                                        A155&amp;B155,
                                                        Insumos!I:I,
                                                        0)
                                                ),
                                                0
                                            ),
                                            "Não encontrado"),
                                        IFERROR(
                                            INDEX(S:S,
                                                MATCH(
                                                    A155&amp;B155,AG:AG,
                                                    0)
                                            ),
                                            "Não encontrado")
                                    )</f>
        <v>0</v>
      </c>
      <c r="S155" s="21">
        <f>R155*G155/1</f>
        <v>0</v>
      </c>
      <c r="T155" s="21">
        <f>IF(
                        C155="INSUMO",
                                        IFERROR(
                                            IF(
                                                INDEX(
                                                    Insumos!C:C,
                                                    MATCH(
                                                        A155&amp;B155,
                                                        Insumos!I:I,
                                                        0)
                                                )="Comissionamento",
                                                INDEX(
                                                    Insumos!F:F,
                                                    MATCH(
                                                        A155&amp;B155,
                                                        Insumos!I:I,
                                                        0)
                                                ),
                                                0
                                            ),
                                            "Não encontrado"),
                                        IFERROR(
                                            INDEX(U:U,
                                                MATCH(
                                                    A155&amp;B155,AG:AG,
                                                    0)
                                            ),
                                            "Não encontrado")
                                    )</f>
        <v>0</v>
      </c>
      <c r="U155" s="21">
        <f>T155*G155/1</f>
        <v>0</v>
      </c>
      <c r="V155" s="21">
        <f>IF(
                        C155="INSUMO",
                                        IFERROR(
                                            IF(
                                                INDEX(
                                                    Insumos!C:C,
                                                    MATCH(
                                                        A155&amp;B155,
                                                        Insumos!I:I,
                                                        0)
                                                )="Verba",
                                                INDEX(
                                                    Insumos!F:F,
                                                    MATCH(
                                                        A155&amp;B155,
                                                        Insumos!I:I,
                                                        0)
                                                ),
                                                0
                                            ),
                                            "Não encontrado"),
                                        IFERROR(
                                            INDEX(W:W,
                                                MATCH(
                                                    A155&amp;B155,AG:AG,
                                                    0)
                                            ),
                                            "Não encontrado")
                                    )</f>
        <v>0</v>
      </c>
      <c r="W155" s="21">
        <f>V155*G155/1</f>
        <v>0</v>
      </c>
      <c r="X155" s="21">
        <f>IF(
                        C155="INSUMO",
                                        IFERROR(
                                            IF(
                                                INDEX(
                                                    Insumos!C:C,
                                                    MATCH(
                                                        A155&amp;B155,
                                                        Insumos!I:I,
                                                        0)
                                                )="Outro",
                                                INDEX(
                                                    Insumos!F:F,
                                                    MATCH(
                                                        A155&amp;B155,
                                                        Insumos!I:I,
                                                        0)
                                                ),
                                                0
                                            ),
                                            "Não encontrado"),
                                        IFERROR(
                                            INDEX(Y:Y,
                                                MATCH(
                                                    A155&amp;B155,AG:AG,
                                                    0)
                                            ),
                                            "Não encontrado")
                                    )</f>
        <v>0</v>
      </c>
      <c r="Y155" s="21">
        <f>X155*G155/1</f>
        <v>0</v>
      </c>
      <c r="Z155" s="21">
        <f>IF(
                            C155="INSUMO",
                            IFERROR(
                                INDEX(
                                    Insumos!F:F,
                                    MATCH(
                                        A155&amp;B155,
                                        Insumos!I:I,
                                        0)
                                ),
                                "Não encontrado"),
                            IFERROR(
                                INDEX(AA:AA,
                                    MATCH(
                                        A155&amp;B155,AG:AG,
                                        0)
                                ),
                                "Não encontrado")
                        )</f>
        <v>39.456640799999995</v>
      </c>
      <c r="AA155" s="21">
        <f>G155*Z155</f>
        <v>8.7593742575999993</v>
      </c>
      <c r="AB155" s="45"/>
      <c r="AC155" s="45"/>
      <c r="AD155" s="61" t="s">
        <v>89</v>
      </c>
      <c r="AE155" s="72"/>
      <c r="AF155" s="72"/>
    </row>
    <row r="156" spans="1:33" ht="25.5" x14ac:dyDescent="0.2">
      <c r="A156" s="54" t="s">
        <v>655</v>
      </c>
      <c r="B156" s="55" t="s">
        <v>98</v>
      </c>
      <c r="C156" s="69" t="s">
        <v>46</v>
      </c>
      <c r="D156" s="57" t="s">
        <v>488</v>
      </c>
      <c r="E156" s="57" t="s">
        <v>656</v>
      </c>
      <c r="F156" s="16" t="s">
        <v>511</v>
      </c>
      <c r="G156" s="16">
        <v>0.222</v>
      </c>
      <c r="H156" s="20">
        <f>IF(
                        C156="INSUMO",
                                        IFERROR(
                                            IF(
                                                INDEX(
                                                    Insumos!C:C,
                                                    MATCH(
                                                        A156&amp;B156,
                                                        Insumos!I:I,
                                                        0)
                                                )="Material",
                                                INDEX(
                                                    Insumos!F:F,
                                                    MATCH(
                                                        A156&amp;B156,
                                                        Insumos!I:I,
                                                        0)
                                                ),
                                                0
                                            ),
                                            "Não encontrado"),
                                        IFERROR(
                                            INDEX(I:I,
                                                MATCH(
                                                    A156&amp;B156,AG:AG,
                                                    0)
                                            ),
                                            "Não encontrado")
                                    )</f>
        <v>4.25</v>
      </c>
      <c r="I156" s="20">
        <f>H156*G156/1</f>
        <v>0.94350000000000001</v>
      </c>
      <c r="J156" s="20">
        <f t="shared" si="33"/>
        <v>20.0825152</v>
      </c>
      <c r="K156" s="20">
        <f t="shared" si="33"/>
        <v>4.4583183744000001</v>
      </c>
      <c r="L156" s="20">
        <f>IF(
                        C156="INSUMO",
                                        IFERROR(
                                            IF(
                                                INDEX(
                                                    Insumos!C:C,
                                                    MATCH(
                                                        A156&amp;B156,
                                                        Insumos!I:I,
                                                        0)
                                                )="Mao_obra",
                                                INDEX(
                                                    Insumos!F:F,
                                                    MATCH(
                                                        A156&amp;B156,
                                                        Insumos!I:I,
                                                        0)
                                                ),
                                                0
                                            ),
                                            "Não encontrado"),
                                        IFERROR(
                                            INDEX(M:M,
                                                MATCH(
                                                    A156&amp;B156,AG:AG,
                                                    0)
                                            ),
                                            "Não encontrado")
                                    )</f>
        <v>20.0825152</v>
      </c>
      <c r="M156" s="20">
        <f>L156*G156/1</f>
        <v>4.4583183744000001</v>
      </c>
      <c r="N156" s="20">
        <f>IF(
                        C156="INSUMO",
                                        IFERROR(
                                            IF(
                                                INDEX(
                                                    Insumos!C:C,
                                                    MATCH(
                                                        A156&amp;B156,
                                                        Insumos!I:I,
                                                        0)
                                                )="Equipamento",
                                                INDEX(
                                                    Insumos!F:F,
                                                    MATCH(
                                                        A156&amp;B156,
                                                        Insumos!I:I,
                                                        0)
                                                ),
                                                0
                                            ),
                                            "Não encontrado"),
                                        IFERROR(
                                            INDEX(O:O,
                                                MATCH(
                                                    A156&amp;B156,AG:AG,
                                                    0)
                                            ),
                                            "Não encontrado")
                                    )</f>
        <v>0</v>
      </c>
      <c r="O156" s="20">
        <f>N156*G156/1</f>
        <v>0</v>
      </c>
      <c r="P156" s="20">
        <f>IF(
                        C156="INSUMO",
                                        IFERROR(
                                            IF(
                                                INDEX(
                                                    Insumos!C:C,
                                                    MATCH(
                                                        A156&amp;B156,
                                                        Insumos!I:I,
                                                        0)
                                                )="Transporte",
                                                INDEX(
                                                    Insumos!F:F,
                                                    MATCH(
                                                        A156&amp;B156,
                                                        Insumos!I:I,
                                                        0)
                                                ),
                                                0
                                            ),
                                            "Não encontrado"),
                                        IFERROR(
                                            INDEX(Q:Q,
                                                MATCH(
                                                    A156&amp;B156,AG:AG,
                                                    0)
                                            ),
                                            "Não encontrado")
                                    )</f>
        <v>0</v>
      </c>
      <c r="Q156" s="20">
        <f>P156*G156/1</f>
        <v>0</v>
      </c>
      <c r="R156" s="20">
        <f>IF(
                        C156="INSUMO",
                                        IFERROR(
                                            IF(
                                                INDEX(
                                                    Insumos!C:C,
                                                    MATCH(
                                                        A156&amp;B156,
                                                        Insumos!I:I,
                                                        0)
                                                )="Terceirizados",
                                                INDEX(
                                                    Insumos!F:F,
                                                    MATCH(
                                                        A156&amp;B156,
                                                        Insumos!I:I,
                                                        0)
                                                ),
                                                0
                                            ),
                                            "Não encontrado"),
                                        IFERROR(
                                            INDEX(S:S,
                                                MATCH(
                                                    A156&amp;B156,AG:AG,
                                                    0)
                                            ),
                                            "Não encontrado")
                                    )</f>
        <v>0</v>
      </c>
      <c r="S156" s="20">
        <f>R156*G156/1</f>
        <v>0</v>
      </c>
      <c r="T156" s="20">
        <f>IF(
                        C156="INSUMO",
                                        IFERROR(
                                            IF(
                                                INDEX(
                                                    Insumos!C:C,
                                                    MATCH(
                                                        A156&amp;B156,
                                                        Insumos!I:I,
                                                        0)
                                                )="Comissionamento",
                                                INDEX(
                                                    Insumos!F:F,
                                                    MATCH(
                                                        A156&amp;B156,
                                                        Insumos!I:I,
                                                        0)
                                                ),
                                                0
                                            ),
                                            "Não encontrado"),
                                        IFERROR(
                                            INDEX(U:U,
                                                MATCH(
                                                    A156&amp;B156,AG:AG,
                                                    0)
                                            ),
                                            "Não encontrado")
                                    )</f>
        <v>0</v>
      </c>
      <c r="U156" s="20">
        <f>T156*G156/1</f>
        <v>0</v>
      </c>
      <c r="V156" s="20">
        <f>IF(
                        C156="INSUMO",
                                        IFERROR(
                                            IF(
                                                INDEX(
                                                    Insumos!C:C,
                                                    MATCH(
                                                        A156&amp;B156,
                                                        Insumos!I:I,
                                                        0)
                                                )="Verba",
                                                INDEX(
                                                    Insumos!F:F,
                                                    MATCH(
                                                        A156&amp;B156,
                                                        Insumos!I:I,
                                                        0)
                                                ),
                                                0
                                            ),
                                            "Não encontrado"),
                                        IFERROR(
                                            INDEX(W:W,
                                                MATCH(
                                                    A156&amp;B156,AG:AG,
                                                    0)
                                            ),
                                            "Não encontrado")
                                    )</f>
        <v>0</v>
      </c>
      <c r="W156" s="20">
        <f>V156*G156/1</f>
        <v>0</v>
      </c>
      <c r="X156" s="20">
        <f>IF(
                        C156="INSUMO",
                                        IFERROR(
                                            IF(
                                                INDEX(
                                                    Insumos!C:C,
                                                    MATCH(
                                                        A156&amp;B156,
                                                        Insumos!I:I,
                                                        0)
                                                )="Outro",
                                                INDEX(
                                                    Insumos!F:F,
                                                    MATCH(
                                                        A156&amp;B156,
                                                        Insumos!I:I,
                                                        0)
                                                ),
                                                0
                                            ),
                                            "Não encontrado"),
                                        IFERROR(
                                            INDEX(Y:Y,
                                                MATCH(
                                                    A156&amp;B156,AG:AG,
                                                    0)
                                            ),
                                            "Não encontrado")
                                    )</f>
        <v>0</v>
      </c>
      <c r="Y156" s="20">
        <f>X156*G156/1</f>
        <v>0</v>
      </c>
      <c r="Z156" s="20">
        <f>IF(
                            C156="INSUMO",
                            IFERROR(
                                INDEX(
                                    Insumos!F:F,
                                    MATCH(
                                        A156&amp;B156,
                                        Insumos!I:I,
                                        0)
                                ),
                                "Não encontrado"),
                            IFERROR(
                                INDEX(AA:AA,
                                    MATCH(
                                        A156&amp;B156,AG:AG,
                                        0)
                                ),
                                "Não encontrado")
                        )</f>
        <v>24.3325152</v>
      </c>
      <c r="AA156" s="20">
        <f>G156*Z156</f>
        <v>5.4018183744000003</v>
      </c>
      <c r="AB156" s="44"/>
      <c r="AC156" s="44"/>
      <c r="AD156" s="57" t="s">
        <v>89</v>
      </c>
      <c r="AE156" s="70"/>
      <c r="AF156" s="70"/>
    </row>
    <row r="157" spans="1:33" ht="25.5" x14ac:dyDescent="0.2">
      <c r="A157" s="59" t="s">
        <v>664</v>
      </c>
      <c r="B157" s="60" t="s">
        <v>98</v>
      </c>
      <c r="C157" s="71" t="s">
        <v>58</v>
      </c>
      <c r="D157" s="61" t="s">
        <v>488</v>
      </c>
      <c r="E157" s="61" t="s">
        <v>665</v>
      </c>
      <c r="F157" s="17" t="s">
        <v>56</v>
      </c>
      <c r="G157" s="17">
        <v>1</v>
      </c>
      <c r="H157" s="21">
        <f>IF(
                        C157="INSUMO",
                                        IFERROR(
                                            IF(
                                                INDEX(
                                                    Insumos!C:C,
                                                    MATCH(
                                                        A157&amp;B157,
                                                        Insumos!I:I,
                                                        0)
                                                )="Material",
                                                INDEX(
                                                    Insumos!F:F,
                                                    MATCH(
                                                        A157&amp;B157,
                                                        Insumos!I:I,
                                                        0)
                                                ),
                                                0
                                            ),
                                            "Não encontrado"),
                                        IFERROR(
                                            INDEX(I:I,
                                                MATCH(
                                                    A157&amp;B157,AG:AG,
                                                    0)
                                            ),
                                            "Não encontrado")
                                    )</f>
        <v>6.6</v>
      </c>
      <c r="I157" s="21">
        <f>H157*G157/1</f>
        <v>6.6</v>
      </c>
      <c r="J157" s="21">
        <f t="shared" si="33"/>
        <v>0</v>
      </c>
      <c r="K157" s="21">
        <f t="shared" si="33"/>
        <v>0</v>
      </c>
      <c r="L157" s="21">
        <f>IF(
                        C157="INSUMO",
                                        IFERROR(
                                            IF(
                                                INDEX(
                                                    Insumos!C:C,
                                                    MATCH(
                                                        A157&amp;B157,
                                                        Insumos!I:I,
                                                        0)
                                                )="Mao_obra",
                                                INDEX(
                                                    Insumos!F:F,
                                                    MATCH(
                                                        A157&amp;B157,
                                                        Insumos!I:I,
                                                        0)
                                                ),
                                                0
                                            ),
                                            "Não encontrado"),
                                        IFERROR(
                                            INDEX(M:M,
                                                MATCH(
                                                    A157&amp;B157,AG:AG,
                                                    0)
                                            ),
                                            "Não encontrado")
                                    )</f>
        <v>0</v>
      </c>
      <c r="M157" s="21">
        <f>L157*G157/1</f>
        <v>0</v>
      </c>
      <c r="N157" s="21">
        <f>IF(
                        C157="INSUMO",
                                        IFERROR(
                                            IF(
                                                INDEX(
                                                    Insumos!C:C,
                                                    MATCH(
                                                        A157&amp;B157,
                                                        Insumos!I:I,
                                                        0)
                                                )="Equipamento",
                                                INDEX(
                                                    Insumos!F:F,
                                                    MATCH(
                                                        A157&amp;B157,
                                                        Insumos!I:I,
                                                        0)
                                                ),
                                                0
                                            ),
                                            "Não encontrado"),
                                        IFERROR(
                                            INDEX(O:O,
                                                MATCH(
                                                    A157&amp;B157,AG:AG,
                                                    0)
                                            ),
                                            "Não encontrado")
                                    )</f>
        <v>0</v>
      </c>
      <c r="O157" s="21">
        <f>N157*G157/1</f>
        <v>0</v>
      </c>
      <c r="P157" s="21">
        <f>IF(
                        C157="INSUMO",
                                        IFERROR(
                                            IF(
                                                INDEX(
                                                    Insumos!C:C,
                                                    MATCH(
                                                        A157&amp;B157,
                                                        Insumos!I:I,
                                                        0)
                                                )="Transporte",
                                                INDEX(
                                                    Insumos!F:F,
                                                    MATCH(
                                                        A157&amp;B157,
                                                        Insumos!I:I,
                                                        0)
                                                ),
                                                0
                                            ),
                                            "Não encontrado"),
                                        IFERROR(
                                            INDEX(Q:Q,
                                                MATCH(
                                                    A157&amp;B157,AG:AG,
                                                    0)
                                            ),
                                            "Não encontrado")
                                    )</f>
        <v>0</v>
      </c>
      <c r="Q157" s="21">
        <f>P157*G157/1</f>
        <v>0</v>
      </c>
      <c r="R157" s="21">
        <f>IF(
                        C157="INSUMO",
                                        IFERROR(
                                            IF(
                                                INDEX(
                                                    Insumos!C:C,
                                                    MATCH(
                                                        A157&amp;B157,
                                                        Insumos!I:I,
                                                        0)
                                                )="Terceirizados",
                                                INDEX(
                                                    Insumos!F:F,
                                                    MATCH(
                                                        A157&amp;B157,
                                                        Insumos!I:I,
                                                        0)
                                                ),
                                                0
                                            ),
                                            "Não encontrado"),
                                        IFERROR(
                                            INDEX(S:S,
                                                MATCH(
                                                    A157&amp;B157,AG:AG,
                                                    0)
                                            ),
                                            "Não encontrado")
                                    )</f>
        <v>0</v>
      </c>
      <c r="S157" s="21">
        <f>R157*G157/1</f>
        <v>0</v>
      </c>
      <c r="T157" s="21">
        <f>IF(
                        C157="INSUMO",
                                        IFERROR(
                                            IF(
                                                INDEX(
                                                    Insumos!C:C,
                                                    MATCH(
                                                        A157&amp;B157,
                                                        Insumos!I:I,
                                                        0)
                                                )="Comissionamento",
                                                INDEX(
                                                    Insumos!F:F,
                                                    MATCH(
                                                        A157&amp;B157,
                                                        Insumos!I:I,
                                                        0)
                                                ),
                                                0
                                            ),
                                            "Não encontrado"),
                                        IFERROR(
                                            INDEX(U:U,
                                                MATCH(
                                                    A157&amp;B157,AG:AG,
                                                    0)
                                            ),
                                            "Não encontrado")
                                    )</f>
        <v>0</v>
      </c>
      <c r="U157" s="21">
        <f>T157*G157/1</f>
        <v>0</v>
      </c>
      <c r="V157" s="21">
        <f>IF(
                        C157="INSUMO",
                                        IFERROR(
                                            IF(
                                                INDEX(
                                                    Insumos!C:C,
                                                    MATCH(
                                                        A157&amp;B157,
                                                        Insumos!I:I,
                                                        0)
                                                )="Verba",
                                                INDEX(
                                                    Insumos!F:F,
                                                    MATCH(
                                                        A157&amp;B157,
                                                        Insumos!I:I,
                                                        0)
                                                ),
                                                0
                                            ),
                                            "Não encontrado"),
                                        IFERROR(
                                            INDEX(W:W,
                                                MATCH(
                                                    A157&amp;B157,AG:AG,
                                                    0)
                                            ),
                                            "Não encontrado")
                                    )</f>
        <v>0</v>
      </c>
      <c r="W157" s="21">
        <f>V157*G157/1</f>
        <v>0</v>
      </c>
      <c r="X157" s="21">
        <f>IF(
                        C157="INSUMO",
                                        IFERROR(
                                            IF(
                                                INDEX(
                                                    Insumos!C:C,
                                                    MATCH(
                                                        A157&amp;B157,
                                                        Insumos!I:I,
                                                        0)
                                                )="Outro",
                                                INDEX(
                                                    Insumos!F:F,
                                                    MATCH(
                                                        A157&amp;B157,
                                                        Insumos!I:I,
                                                        0)
                                                ),
                                                0
                                            ),
                                            "Não encontrado"),
                                        IFERROR(
                                            INDEX(Y:Y,
                                                MATCH(
                                                    A157&amp;B157,AG:AG,
                                                    0)
                                            ),
                                            "Não encontrado")
                                    )</f>
        <v>0</v>
      </c>
      <c r="Y157" s="21">
        <f>X157*G157/1</f>
        <v>0</v>
      </c>
      <c r="Z157" s="21">
        <f>IF(
                            C157="INSUMO",
                            IFERROR(
                                INDEX(
                                    Insumos!F:F,
                                    MATCH(
                                        A157&amp;B157,
                                        Insumos!I:I,
                                        0)
                                ),
                                "Não encontrado"),
                            IFERROR(
                                INDEX(AA:AA,
                                    MATCH(
                                        A157&amp;B157,AG:AG,
                                        0)
                                ),
                                "Não encontrado")
                        )</f>
        <v>6.6</v>
      </c>
      <c r="AA157" s="21">
        <f>G157*Z157</f>
        <v>6.6</v>
      </c>
      <c r="AB157" s="45"/>
      <c r="AC157" s="45"/>
      <c r="AD157" s="61" t="s">
        <v>89</v>
      </c>
      <c r="AE157" s="72"/>
      <c r="AF157" s="72"/>
    </row>
    <row r="158" spans="1:33" ht="51" x14ac:dyDescent="0.2">
      <c r="A158" s="63" t="s">
        <v>186</v>
      </c>
      <c r="B158" s="64" t="s">
        <v>98</v>
      </c>
      <c r="C158" s="65" t="s">
        <v>89</v>
      </c>
      <c r="D158" s="66" t="s">
        <v>488</v>
      </c>
      <c r="E158" s="66" t="s">
        <v>187</v>
      </c>
      <c r="F158" s="67" t="s">
        <v>56</v>
      </c>
      <c r="G158" s="22"/>
      <c r="H158" s="23"/>
      <c r="I158" s="23">
        <f>SUM(I159:I162)</f>
        <v>18.256499999999999</v>
      </c>
      <c r="J158" s="23"/>
      <c r="K158" s="23">
        <f>SUM(K159:K162)</f>
        <v>24.824831044</v>
      </c>
      <c r="L158" s="23"/>
      <c r="M158" s="23">
        <f>SUM(M159:M162)</f>
        <v>24.824831044</v>
      </c>
      <c r="N158" s="23"/>
      <c r="O158" s="23">
        <f>SUM(O159:O162)</f>
        <v>0</v>
      </c>
      <c r="P158" s="23"/>
      <c r="Q158" s="23">
        <f>SUM(Q159:Q162)</f>
        <v>0</v>
      </c>
      <c r="R158" s="23"/>
      <c r="S158" s="23">
        <f>SUM(S159:S162)</f>
        <v>0</v>
      </c>
      <c r="T158" s="23"/>
      <c r="U158" s="23">
        <f>SUM(U159:U162)</f>
        <v>0</v>
      </c>
      <c r="V158" s="23"/>
      <c r="W158" s="23">
        <f>SUM(W159:W162)</f>
        <v>0</v>
      </c>
      <c r="X158" s="23"/>
      <c r="Y158" s="23">
        <f>SUM(Y159:Y162)</f>
        <v>0</v>
      </c>
      <c r="Z158" s="23"/>
      <c r="AA158" s="23">
        <f>SUM(AA159:AA162)</f>
        <v>43.081331043999995</v>
      </c>
      <c r="AB158" s="43" t="s">
        <v>89</v>
      </c>
      <c r="AC158" s="43"/>
      <c r="AD158" s="66" t="s">
        <v>89</v>
      </c>
      <c r="AE158" s="68" t="s">
        <v>89</v>
      </c>
      <c r="AF158" s="68" t="s">
        <v>666</v>
      </c>
      <c r="AG158" t="str">
        <f>A158&amp;B158&amp;C158</f>
        <v>95817SINAPI</v>
      </c>
    </row>
    <row r="159" spans="1:33" ht="25.5" x14ac:dyDescent="0.2">
      <c r="A159" s="59" t="s">
        <v>653</v>
      </c>
      <c r="B159" s="60" t="s">
        <v>98</v>
      </c>
      <c r="C159" s="71" t="s">
        <v>46</v>
      </c>
      <c r="D159" s="61" t="s">
        <v>488</v>
      </c>
      <c r="E159" s="61" t="s">
        <v>654</v>
      </c>
      <c r="F159" s="17" t="s">
        <v>511</v>
      </c>
      <c r="G159" s="17">
        <v>0.44900000000000001</v>
      </c>
      <c r="H159" s="21">
        <f>IF(
                        C159="INSUMO",
                                        IFERROR(
                                            IF(
                                                INDEX(
                                                    Insumos!C:C,
                                                    MATCH(
                                                        A159&amp;B159,
                                                        Insumos!I:I,
                                                        0)
                                                )="Material",
                                                INDEX(
                                                    Insumos!F:F,
                                                    MATCH(
                                                        A159&amp;B159,
                                                        Insumos!I:I,
                                                        0)
                                                ),
                                                0
                                            ),
                                            "Não encontrado"),
                                        IFERROR(
                                            INDEX(I:I,
                                                MATCH(
                                                    A159&amp;B159,AG:AG,
                                                    0)
                                            ),
                                            "Não encontrado")
                                    )</f>
        <v>4.25</v>
      </c>
      <c r="I159" s="21">
        <f>H159*G159/1</f>
        <v>1.90825</v>
      </c>
      <c r="J159" s="21">
        <f t="shared" ref="J159:K162" si="34">T159 + N159 + L159 + X159 + R159 + P159 + V159</f>
        <v>35.206640799999995</v>
      </c>
      <c r="K159" s="21">
        <f t="shared" si="34"/>
        <v>15.807781719199998</v>
      </c>
      <c r="L159" s="21">
        <f>IF(
                        C159="INSUMO",
                                        IFERROR(
                                            IF(
                                                INDEX(
                                                    Insumos!C:C,
                                                    MATCH(
                                                        A159&amp;B159,
                                                        Insumos!I:I,
                                                        0)
                                                )="Mao_obra",
                                                INDEX(
                                                    Insumos!F:F,
                                                    MATCH(
                                                        A159&amp;B159,
                                                        Insumos!I:I,
                                                        0)
                                                ),
                                                0
                                            ),
                                            "Não encontrado"),
                                        IFERROR(
                                            INDEX(M:M,
                                                MATCH(
                                                    A159&amp;B159,AG:AG,
                                                    0)
                                            ),
                                            "Não encontrado")
                                    )</f>
        <v>35.206640799999995</v>
      </c>
      <c r="M159" s="21">
        <f>L159*G159/1</f>
        <v>15.807781719199998</v>
      </c>
      <c r="N159" s="21">
        <f>IF(
                        C159="INSUMO",
                                        IFERROR(
                                            IF(
                                                INDEX(
                                                    Insumos!C:C,
                                                    MATCH(
                                                        A159&amp;B159,
                                                        Insumos!I:I,
                                                        0)
                                                )="Equipamento",
                                                INDEX(
                                                    Insumos!F:F,
                                                    MATCH(
                                                        A159&amp;B159,
                                                        Insumos!I:I,
                                                        0)
                                                ),
                                                0
                                            ),
                                            "Não encontrado"),
                                        IFERROR(
                                            INDEX(O:O,
                                                MATCH(
                                                    A159&amp;B159,AG:AG,
                                                    0)
                                            ),
                                            "Não encontrado")
                                    )</f>
        <v>0</v>
      </c>
      <c r="O159" s="21">
        <f>N159*G159/1</f>
        <v>0</v>
      </c>
      <c r="P159" s="21">
        <f>IF(
                        C159="INSUMO",
                                        IFERROR(
                                            IF(
                                                INDEX(
                                                    Insumos!C:C,
                                                    MATCH(
                                                        A159&amp;B159,
                                                        Insumos!I:I,
                                                        0)
                                                )="Transporte",
                                                INDEX(
                                                    Insumos!F:F,
                                                    MATCH(
                                                        A159&amp;B159,
                                                        Insumos!I:I,
                                                        0)
                                                ),
                                                0
                                            ),
                                            "Não encontrado"),
                                        IFERROR(
                                            INDEX(Q:Q,
                                                MATCH(
                                                    A159&amp;B159,AG:AG,
                                                    0)
                                            ),
                                            "Não encontrado")
                                    )</f>
        <v>0</v>
      </c>
      <c r="Q159" s="21">
        <f>P159*G159/1</f>
        <v>0</v>
      </c>
      <c r="R159" s="21">
        <f>IF(
                        C159="INSUMO",
                                        IFERROR(
                                            IF(
                                                INDEX(
                                                    Insumos!C:C,
                                                    MATCH(
                                                        A159&amp;B159,
                                                        Insumos!I:I,
                                                        0)
                                                )="Terceirizados",
                                                INDEX(
                                                    Insumos!F:F,
                                                    MATCH(
                                                        A159&amp;B159,
                                                        Insumos!I:I,
                                                        0)
                                                ),
                                                0
                                            ),
                                            "Não encontrado"),
                                        IFERROR(
                                            INDEX(S:S,
                                                MATCH(
                                                    A159&amp;B159,AG:AG,
                                                    0)
                                            ),
                                            "Não encontrado")
                                    )</f>
        <v>0</v>
      </c>
      <c r="S159" s="21">
        <f>R159*G159/1</f>
        <v>0</v>
      </c>
      <c r="T159" s="21">
        <f>IF(
                        C159="INSUMO",
                                        IFERROR(
                                            IF(
                                                INDEX(
                                                    Insumos!C:C,
                                                    MATCH(
                                                        A159&amp;B159,
                                                        Insumos!I:I,
                                                        0)
                                                )="Comissionamento",
                                                INDEX(
                                                    Insumos!F:F,
                                                    MATCH(
                                                        A159&amp;B159,
                                                        Insumos!I:I,
                                                        0)
                                                ),
                                                0
                                            ),
                                            "Não encontrado"),
                                        IFERROR(
                                            INDEX(U:U,
                                                MATCH(
                                                    A159&amp;B159,AG:AG,
                                                    0)
                                            ),
                                            "Não encontrado")
                                    )</f>
        <v>0</v>
      </c>
      <c r="U159" s="21">
        <f>T159*G159/1</f>
        <v>0</v>
      </c>
      <c r="V159" s="21">
        <f>IF(
                        C159="INSUMO",
                                        IFERROR(
                                            IF(
                                                INDEX(
                                                    Insumos!C:C,
                                                    MATCH(
                                                        A159&amp;B159,
                                                        Insumos!I:I,
                                                        0)
                                                )="Verba",
                                                INDEX(
                                                    Insumos!F:F,
                                                    MATCH(
                                                        A159&amp;B159,
                                                        Insumos!I:I,
                                                        0)
                                                ),
                                                0
                                            ),
                                            "Não encontrado"),
                                        IFERROR(
                                            INDEX(W:W,
                                                MATCH(
                                                    A159&amp;B159,AG:AG,
                                                    0)
                                            ),
                                            "Não encontrado")
                                    )</f>
        <v>0</v>
      </c>
      <c r="W159" s="21">
        <f>V159*G159/1</f>
        <v>0</v>
      </c>
      <c r="X159" s="21">
        <f>IF(
                        C159="INSUMO",
                                        IFERROR(
                                            IF(
                                                INDEX(
                                                    Insumos!C:C,
                                                    MATCH(
                                                        A159&amp;B159,
                                                        Insumos!I:I,
                                                        0)
                                                )="Outro",
                                                INDEX(
                                                    Insumos!F:F,
                                                    MATCH(
                                                        A159&amp;B159,
                                                        Insumos!I:I,
                                                        0)
                                                ),
                                                0
                                            ),
                                            "Não encontrado"),
                                        IFERROR(
                                            INDEX(Y:Y,
                                                MATCH(
                                                    A159&amp;B159,AG:AG,
                                                    0)
                                            ),
                                            "Não encontrado")
                                    )</f>
        <v>0</v>
      </c>
      <c r="Y159" s="21">
        <f>X159*G159/1</f>
        <v>0</v>
      </c>
      <c r="Z159" s="21">
        <f>IF(
                            C159="INSUMO",
                            IFERROR(
                                INDEX(
                                    Insumos!F:F,
                                    MATCH(
                                        A159&amp;B159,
                                        Insumos!I:I,
                                        0)
                                ),
                                "Não encontrado"),
                            IFERROR(
                                INDEX(AA:AA,
                                    MATCH(
                                        A159&amp;B159,AG:AG,
                                        0)
                                ),
                                "Não encontrado")
                        )</f>
        <v>39.456640799999995</v>
      </c>
      <c r="AA159" s="21">
        <f>G159*Z159</f>
        <v>17.716031719199997</v>
      </c>
      <c r="AB159" s="45"/>
      <c r="AC159" s="45"/>
      <c r="AD159" s="61" t="s">
        <v>89</v>
      </c>
      <c r="AE159" s="72"/>
      <c r="AF159" s="72"/>
    </row>
    <row r="160" spans="1:33" ht="25.5" x14ac:dyDescent="0.2">
      <c r="A160" s="54" t="s">
        <v>655</v>
      </c>
      <c r="B160" s="55" t="s">
        <v>98</v>
      </c>
      <c r="C160" s="69" t="s">
        <v>46</v>
      </c>
      <c r="D160" s="57" t="s">
        <v>488</v>
      </c>
      <c r="E160" s="57" t="s">
        <v>656</v>
      </c>
      <c r="F160" s="16" t="s">
        <v>511</v>
      </c>
      <c r="G160" s="16">
        <v>0.44900000000000001</v>
      </c>
      <c r="H160" s="20">
        <f>IF(
                        C160="INSUMO",
                                        IFERROR(
                                            IF(
                                                INDEX(
                                                    Insumos!C:C,
                                                    MATCH(
                                                        A160&amp;B160,
                                                        Insumos!I:I,
                                                        0)
                                                )="Material",
                                                INDEX(
                                                    Insumos!F:F,
                                                    MATCH(
                                                        A160&amp;B160,
                                                        Insumos!I:I,
                                                        0)
                                                ),
                                                0
                                            ),
                                            "Não encontrado"),
                                        IFERROR(
                                            INDEX(I:I,
                                                MATCH(
                                                    A160&amp;B160,AG:AG,
                                                    0)
                                            ),
                                            "Não encontrado")
                                    )</f>
        <v>4.25</v>
      </c>
      <c r="I160" s="20">
        <f>H160*G160/1</f>
        <v>1.90825</v>
      </c>
      <c r="J160" s="20">
        <f t="shared" si="34"/>
        <v>20.0825152</v>
      </c>
      <c r="K160" s="20">
        <f t="shared" si="34"/>
        <v>9.0170493248000003</v>
      </c>
      <c r="L160" s="20">
        <f>IF(
                        C160="INSUMO",
                                        IFERROR(
                                            IF(
                                                INDEX(
                                                    Insumos!C:C,
                                                    MATCH(
                                                        A160&amp;B160,
                                                        Insumos!I:I,
                                                        0)
                                                )="Mao_obra",
                                                INDEX(
                                                    Insumos!F:F,
                                                    MATCH(
                                                        A160&amp;B160,
                                                        Insumos!I:I,
                                                        0)
                                                ),
                                                0
                                            ),
                                            "Não encontrado"),
                                        IFERROR(
                                            INDEX(M:M,
                                                MATCH(
                                                    A160&amp;B160,AG:AG,
                                                    0)
                                            ),
                                            "Não encontrado")
                                    )</f>
        <v>20.0825152</v>
      </c>
      <c r="M160" s="20">
        <f>L160*G160/1</f>
        <v>9.0170493248000003</v>
      </c>
      <c r="N160" s="20">
        <f>IF(
                        C160="INSUMO",
                                        IFERROR(
                                            IF(
                                                INDEX(
                                                    Insumos!C:C,
                                                    MATCH(
                                                        A160&amp;B160,
                                                        Insumos!I:I,
                                                        0)
                                                )="Equipamento",
                                                INDEX(
                                                    Insumos!F:F,
                                                    MATCH(
                                                        A160&amp;B160,
                                                        Insumos!I:I,
                                                        0)
                                                ),
                                                0
                                            ),
                                            "Não encontrado"),
                                        IFERROR(
                                            INDEX(O:O,
                                                MATCH(
                                                    A160&amp;B160,AG:AG,
                                                    0)
                                            ),
                                            "Não encontrado")
                                    )</f>
        <v>0</v>
      </c>
      <c r="O160" s="20">
        <f>N160*G160/1</f>
        <v>0</v>
      </c>
      <c r="P160" s="20">
        <f>IF(
                        C160="INSUMO",
                                        IFERROR(
                                            IF(
                                                INDEX(
                                                    Insumos!C:C,
                                                    MATCH(
                                                        A160&amp;B160,
                                                        Insumos!I:I,
                                                        0)
                                                )="Transporte",
                                                INDEX(
                                                    Insumos!F:F,
                                                    MATCH(
                                                        A160&amp;B160,
                                                        Insumos!I:I,
                                                        0)
                                                ),
                                                0
                                            ),
                                            "Não encontrado"),
                                        IFERROR(
                                            INDEX(Q:Q,
                                                MATCH(
                                                    A160&amp;B160,AG:AG,
                                                    0)
                                            ),
                                            "Não encontrado")
                                    )</f>
        <v>0</v>
      </c>
      <c r="Q160" s="20">
        <f>P160*G160/1</f>
        <v>0</v>
      </c>
      <c r="R160" s="20">
        <f>IF(
                        C160="INSUMO",
                                        IFERROR(
                                            IF(
                                                INDEX(
                                                    Insumos!C:C,
                                                    MATCH(
                                                        A160&amp;B160,
                                                        Insumos!I:I,
                                                        0)
                                                )="Terceirizados",
                                                INDEX(
                                                    Insumos!F:F,
                                                    MATCH(
                                                        A160&amp;B160,
                                                        Insumos!I:I,
                                                        0)
                                                ),
                                                0
                                            ),
                                            "Não encontrado"),
                                        IFERROR(
                                            INDEX(S:S,
                                                MATCH(
                                                    A160&amp;B160,AG:AG,
                                                    0)
                                            ),
                                            "Não encontrado")
                                    )</f>
        <v>0</v>
      </c>
      <c r="S160" s="20">
        <f>R160*G160/1</f>
        <v>0</v>
      </c>
      <c r="T160" s="20">
        <f>IF(
                        C160="INSUMO",
                                        IFERROR(
                                            IF(
                                                INDEX(
                                                    Insumos!C:C,
                                                    MATCH(
                                                        A160&amp;B160,
                                                        Insumos!I:I,
                                                        0)
                                                )="Comissionamento",
                                                INDEX(
                                                    Insumos!F:F,
                                                    MATCH(
                                                        A160&amp;B160,
                                                        Insumos!I:I,
                                                        0)
                                                ),
                                                0
                                            ),
                                            "Não encontrado"),
                                        IFERROR(
                                            INDEX(U:U,
                                                MATCH(
                                                    A160&amp;B160,AG:AG,
                                                    0)
                                            ),
                                            "Não encontrado")
                                    )</f>
        <v>0</v>
      </c>
      <c r="U160" s="20">
        <f>T160*G160/1</f>
        <v>0</v>
      </c>
      <c r="V160" s="20">
        <f>IF(
                        C160="INSUMO",
                                        IFERROR(
                                            IF(
                                                INDEX(
                                                    Insumos!C:C,
                                                    MATCH(
                                                        A160&amp;B160,
                                                        Insumos!I:I,
                                                        0)
                                                )="Verba",
                                                INDEX(
                                                    Insumos!F:F,
                                                    MATCH(
                                                        A160&amp;B160,
                                                        Insumos!I:I,
                                                        0)
                                                ),
                                                0
                                            ),
                                            "Não encontrado"),
                                        IFERROR(
                                            INDEX(W:W,
                                                MATCH(
                                                    A160&amp;B160,AG:AG,
                                                    0)
                                            ),
                                            "Não encontrado")
                                    )</f>
        <v>0</v>
      </c>
      <c r="W160" s="20">
        <f>V160*G160/1</f>
        <v>0</v>
      </c>
      <c r="X160" s="20">
        <f>IF(
                        C160="INSUMO",
                                        IFERROR(
                                            IF(
                                                INDEX(
                                                    Insumos!C:C,
                                                    MATCH(
                                                        A160&amp;B160,
                                                        Insumos!I:I,
                                                        0)
                                                )="Outro",
                                                INDEX(
                                                    Insumos!F:F,
                                                    MATCH(
                                                        A160&amp;B160,
                                                        Insumos!I:I,
                                                        0)
                                                ),
                                                0
                                            ),
                                            "Não encontrado"),
                                        IFERROR(
                                            INDEX(Y:Y,
                                                MATCH(
                                                    A160&amp;B160,AG:AG,
                                                    0)
                                            ),
                                            "Não encontrado")
                                    )</f>
        <v>0</v>
      </c>
      <c r="Y160" s="20">
        <f>X160*G160/1</f>
        <v>0</v>
      </c>
      <c r="Z160" s="20">
        <f>IF(
                            C160="INSUMO",
                            IFERROR(
                                INDEX(
                                    Insumos!F:F,
                                    MATCH(
                                        A160&amp;B160,
                                        Insumos!I:I,
                                        0)
                                ),
                                "Não encontrado"),
                            IFERROR(
                                INDEX(AA:AA,
                                    MATCH(
                                        A160&amp;B160,AG:AG,
                                        0)
                                ),
                                "Não encontrado")
                        )</f>
        <v>24.3325152</v>
      </c>
      <c r="AA160" s="20">
        <f>G160*Z160</f>
        <v>10.925299324799999</v>
      </c>
      <c r="AB160" s="44"/>
      <c r="AC160" s="44"/>
      <c r="AD160" s="57" t="s">
        <v>89</v>
      </c>
      <c r="AE160" s="70"/>
      <c r="AF160" s="70"/>
    </row>
    <row r="161" spans="1:33" x14ac:dyDescent="0.2">
      <c r="A161" s="59" t="s">
        <v>667</v>
      </c>
      <c r="B161" s="60" t="s">
        <v>98</v>
      </c>
      <c r="C161" s="71" t="s">
        <v>58</v>
      </c>
      <c r="D161" s="61" t="s">
        <v>488</v>
      </c>
      <c r="E161" s="61" t="s">
        <v>668</v>
      </c>
      <c r="F161" s="17" t="s">
        <v>56</v>
      </c>
      <c r="G161" s="17">
        <v>1</v>
      </c>
      <c r="H161" s="21">
        <f>IF(
                        C161="INSUMO",
                                        IFERROR(
                                            IF(
                                                INDEX(
                                                    Insumos!C:C,
                                                    MATCH(
                                                        A161&amp;B161,
                                                        Insumos!I:I,
                                                        0)
                                                )="Material",
                                                INDEX(
                                                    Insumos!F:F,
                                                    MATCH(
                                                        A161&amp;B161,
                                                        Insumos!I:I,
                                                        0)
                                                ),
                                                0
                                            ),
                                            "Não encontrado"),
                                        IFERROR(
                                            INDEX(I:I,
                                                MATCH(
                                                    A161&amp;B161,AG:AG,
                                                    0)
                                            ),
                                            "Não encontrado")
                                    )</f>
        <v>14.04</v>
      </c>
      <c r="I161" s="21">
        <f>H161*G161/1</f>
        <v>14.04</v>
      </c>
      <c r="J161" s="21">
        <f t="shared" si="34"/>
        <v>0</v>
      </c>
      <c r="K161" s="21">
        <f t="shared" si="34"/>
        <v>0</v>
      </c>
      <c r="L161" s="21">
        <f>IF(
                        C161="INSUMO",
                                        IFERROR(
                                            IF(
                                                INDEX(
                                                    Insumos!C:C,
                                                    MATCH(
                                                        A161&amp;B161,
                                                        Insumos!I:I,
                                                        0)
                                                )="Mao_obra",
                                                INDEX(
                                                    Insumos!F:F,
                                                    MATCH(
                                                        A161&amp;B161,
                                                        Insumos!I:I,
                                                        0)
                                                ),
                                                0
                                            ),
                                            "Não encontrado"),
                                        IFERROR(
                                            INDEX(M:M,
                                                MATCH(
                                                    A161&amp;B161,AG:AG,
                                                    0)
                                            ),
                                            "Não encontrado")
                                    )</f>
        <v>0</v>
      </c>
      <c r="M161" s="21">
        <f>L161*G161/1</f>
        <v>0</v>
      </c>
      <c r="N161" s="21">
        <f>IF(
                        C161="INSUMO",
                                        IFERROR(
                                            IF(
                                                INDEX(
                                                    Insumos!C:C,
                                                    MATCH(
                                                        A161&amp;B161,
                                                        Insumos!I:I,
                                                        0)
                                                )="Equipamento",
                                                INDEX(
                                                    Insumos!F:F,
                                                    MATCH(
                                                        A161&amp;B161,
                                                        Insumos!I:I,
                                                        0)
                                                ),
                                                0
                                            ),
                                            "Não encontrado"),
                                        IFERROR(
                                            INDEX(O:O,
                                                MATCH(
                                                    A161&amp;B161,AG:AG,
                                                    0)
                                            ),
                                            "Não encontrado")
                                    )</f>
        <v>0</v>
      </c>
      <c r="O161" s="21">
        <f>N161*G161/1</f>
        <v>0</v>
      </c>
      <c r="P161" s="21">
        <f>IF(
                        C161="INSUMO",
                                        IFERROR(
                                            IF(
                                                INDEX(
                                                    Insumos!C:C,
                                                    MATCH(
                                                        A161&amp;B161,
                                                        Insumos!I:I,
                                                        0)
                                                )="Transporte",
                                                INDEX(
                                                    Insumos!F:F,
                                                    MATCH(
                                                        A161&amp;B161,
                                                        Insumos!I:I,
                                                        0)
                                                ),
                                                0
                                            ),
                                            "Não encontrado"),
                                        IFERROR(
                                            INDEX(Q:Q,
                                                MATCH(
                                                    A161&amp;B161,AG:AG,
                                                    0)
                                            ),
                                            "Não encontrado")
                                    )</f>
        <v>0</v>
      </c>
      <c r="Q161" s="21">
        <f>P161*G161/1</f>
        <v>0</v>
      </c>
      <c r="R161" s="21">
        <f>IF(
                        C161="INSUMO",
                                        IFERROR(
                                            IF(
                                                INDEX(
                                                    Insumos!C:C,
                                                    MATCH(
                                                        A161&amp;B161,
                                                        Insumos!I:I,
                                                        0)
                                                )="Terceirizados",
                                                INDEX(
                                                    Insumos!F:F,
                                                    MATCH(
                                                        A161&amp;B161,
                                                        Insumos!I:I,
                                                        0)
                                                ),
                                                0
                                            ),
                                            "Não encontrado"),
                                        IFERROR(
                                            INDEX(S:S,
                                                MATCH(
                                                    A161&amp;B161,AG:AG,
                                                    0)
                                            ),
                                            "Não encontrado")
                                    )</f>
        <v>0</v>
      </c>
      <c r="S161" s="21">
        <f>R161*G161/1</f>
        <v>0</v>
      </c>
      <c r="T161" s="21">
        <f>IF(
                        C161="INSUMO",
                                        IFERROR(
                                            IF(
                                                INDEX(
                                                    Insumos!C:C,
                                                    MATCH(
                                                        A161&amp;B161,
                                                        Insumos!I:I,
                                                        0)
                                                )="Comissionamento",
                                                INDEX(
                                                    Insumos!F:F,
                                                    MATCH(
                                                        A161&amp;B161,
                                                        Insumos!I:I,
                                                        0)
                                                ),
                                                0
                                            ),
                                            "Não encontrado"),
                                        IFERROR(
                                            INDEX(U:U,
                                                MATCH(
                                                    A161&amp;B161,AG:AG,
                                                    0)
                                            ),
                                            "Não encontrado")
                                    )</f>
        <v>0</v>
      </c>
      <c r="U161" s="21">
        <f>T161*G161/1</f>
        <v>0</v>
      </c>
      <c r="V161" s="21">
        <f>IF(
                        C161="INSUMO",
                                        IFERROR(
                                            IF(
                                                INDEX(
                                                    Insumos!C:C,
                                                    MATCH(
                                                        A161&amp;B161,
                                                        Insumos!I:I,
                                                        0)
                                                )="Verba",
                                                INDEX(
                                                    Insumos!F:F,
                                                    MATCH(
                                                        A161&amp;B161,
                                                        Insumos!I:I,
                                                        0)
                                                ),
                                                0
                                            ),
                                            "Não encontrado"),
                                        IFERROR(
                                            INDEX(W:W,
                                                MATCH(
                                                    A161&amp;B161,AG:AG,
                                                    0)
                                            ),
                                            "Não encontrado")
                                    )</f>
        <v>0</v>
      </c>
      <c r="W161" s="21">
        <f>V161*G161/1</f>
        <v>0</v>
      </c>
      <c r="X161" s="21">
        <f>IF(
                        C161="INSUMO",
                                        IFERROR(
                                            IF(
                                                INDEX(
                                                    Insumos!C:C,
                                                    MATCH(
                                                        A161&amp;B161,
                                                        Insumos!I:I,
                                                        0)
                                                )="Outro",
                                                INDEX(
                                                    Insumos!F:F,
                                                    MATCH(
                                                        A161&amp;B161,
                                                        Insumos!I:I,
                                                        0)
                                                ),
                                                0
                                            ),
                                            "Não encontrado"),
                                        IFERROR(
                                            INDEX(Y:Y,
                                                MATCH(
                                                    A161&amp;B161,AG:AG,
                                                    0)
                                            ),
                                            "Não encontrado")
                                    )</f>
        <v>0</v>
      </c>
      <c r="Y161" s="21">
        <f>X161*G161/1</f>
        <v>0</v>
      </c>
      <c r="Z161" s="21">
        <f>IF(
                            C161="INSUMO",
                            IFERROR(
                                INDEX(
                                    Insumos!F:F,
                                    MATCH(
                                        A161&amp;B161,
                                        Insumos!I:I,
                                        0)
                                ),
                                "Não encontrado"),
                            IFERROR(
                                INDEX(AA:AA,
                                    MATCH(
                                        A161&amp;B161,AG:AG,
                                        0)
                                ),
                                "Não encontrado")
                        )</f>
        <v>14.04</v>
      </c>
      <c r="AA161" s="21">
        <f>G161*Z161</f>
        <v>14.04</v>
      </c>
      <c r="AB161" s="45"/>
      <c r="AC161" s="45"/>
      <c r="AD161" s="61" t="s">
        <v>89</v>
      </c>
      <c r="AE161" s="72"/>
      <c r="AF161" s="72"/>
    </row>
    <row r="162" spans="1:33" ht="25.5" x14ac:dyDescent="0.2">
      <c r="A162" s="54" t="s">
        <v>669</v>
      </c>
      <c r="B162" s="55" t="s">
        <v>98</v>
      </c>
      <c r="C162" s="69" t="s">
        <v>58</v>
      </c>
      <c r="D162" s="57" t="s">
        <v>488</v>
      </c>
      <c r="E162" s="57" t="s">
        <v>670</v>
      </c>
      <c r="F162" s="16" t="s">
        <v>56</v>
      </c>
      <c r="G162" s="16">
        <v>2</v>
      </c>
      <c r="H162" s="20">
        <f>IF(
                        C162="INSUMO",
                                        IFERROR(
                                            IF(
                                                INDEX(
                                                    Insumos!C:C,
                                                    MATCH(
                                                        A162&amp;B162,
                                                        Insumos!I:I,
                                                        0)
                                                )="Material",
                                                INDEX(
                                                    Insumos!F:F,
                                                    MATCH(
                                                        A162&amp;B162,
                                                        Insumos!I:I,
                                                        0)
                                                ),
                                                0
                                            ),
                                            "Não encontrado"),
                                        IFERROR(
                                            INDEX(I:I,
                                                MATCH(
                                                    A162&amp;B162,AG:AG,
                                                    0)
                                            ),
                                            "Não encontrado")
                                    )</f>
        <v>0.2</v>
      </c>
      <c r="I162" s="20">
        <f>H162*G162/1</f>
        <v>0.4</v>
      </c>
      <c r="J162" s="20">
        <f t="shared" si="34"/>
        <v>0</v>
      </c>
      <c r="K162" s="20">
        <f t="shared" si="34"/>
        <v>0</v>
      </c>
      <c r="L162" s="20">
        <f>IF(
                        C162="INSUMO",
                                        IFERROR(
                                            IF(
                                                INDEX(
                                                    Insumos!C:C,
                                                    MATCH(
                                                        A162&amp;B162,
                                                        Insumos!I:I,
                                                        0)
                                                )="Mao_obra",
                                                INDEX(
                                                    Insumos!F:F,
                                                    MATCH(
                                                        A162&amp;B162,
                                                        Insumos!I:I,
                                                        0)
                                                ),
                                                0
                                            ),
                                            "Não encontrado"),
                                        IFERROR(
                                            INDEX(M:M,
                                                MATCH(
                                                    A162&amp;B162,AG:AG,
                                                    0)
                                            ),
                                            "Não encontrado")
                                    )</f>
        <v>0</v>
      </c>
      <c r="M162" s="20">
        <f>L162*G162/1</f>
        <v>0</v>
      </c>
      <c r="N162" s="20">
        <f>IF(
                        C162="INSUMO",
                                        IFERROR(
                                            IF(
                                                INDEX(
                                                    Insumos!C:C,
                                                    MATCH(
                                                        A162&amp;B162,
                                                        Insumos!I:I,
                                                        0)
                                                )="Equipamento",
                                                INDEX(
                                                    Insumos!F:F,
                                                    MATCH(
                                                        A162&amp;B162,
                                                        Insumos!I:I,
                                                        0)
                                                ),
                                                0
                                            ),
                                            "Não encontrado"),
                                        IFERROR(
                                            INDEX(O:O,
                                                MATCH(
                                                    A162&amp;B162,AG:AG,
                                                    0)
                                            ),
                                            "Não encontrado")
                                    )</f>
        <v>0</v>
      </c>
      <c r="O162" s="20">
        <f>N162*G162/1</f>
        <v>0</v>
      </c>
      <c r="P162" s="20">
        <f>IF(
                        C162="INSUMO",
                                        IFERROR(
                                            IF(
                                                INDEX(
                                                    Insumos!C:C,
                                                    MATCH(
                                                        A162&amp;B162,
                                                        Insumos!I:I,
                                                        0)
                                                )="Transporte",
                                                INDEX(
                                                    Insumos!F:F,
                                                    MATCH(
                                                        A162&amp;B162,
                                                        Insumos!I:I,
                                                        0)
                                                ),
                                                0
                                            ),
                                            "Não encontrado"),
                                        IFERROR(
                                            INDEX(Q:Q,
                                                MATCH(
                                                    A162&amp;B162,AG:AG,
                                                    0)
                                            ),
                                            "Não encontrado")
                                    )</f>
        <v>0</v>
      </c>
      <c r="Q162" s="20">
        <f>P162*G162/1</f>
        <v>0</v>
      </c>
      <c r="R162" s="20">
        <f>IF(
                        C162="INSUMO",
                                        IFERROR(
                                            IF(
                                                INDEX(
                                                    Insumos!C:C,
                                                    MATCH(
                                                        A162&amp;B162,
                                                        Insumos!I:I,
                                                        0)
                                                )="Terceirizados",
                                                INDEX(
                                                    Insumos!F:F,
                                                    MATCH(
                                                        A162&amp;B162,
                                                        Insumos!I:I,
                                                        0)
                                                ),
                                                0
                                            ),
                                            "Não encontrado"),
                                        IFERROR(
                                            INDEX(S:S,
                                                MATCH(
                                                    A162&amp;B162,AG:AG,
                                                    0)
                                            ),
                                            "Não encontrado")
                                    )</f>
        <v>0</v>
      </c>
      <c r="S162" s="20">
        <f>R162*G162/1</f>
        <v>0</v>
      </c>
      <c r="T162" s="20">
        <f>IF(
                        C162="INSUMO",
                                        IFERROR(
                                            IF(
                                                INDEX(
                                                    Insumos!C:C,
                                                    MATCH(
                                                        A162&amp;B162,
                                                        Insumos!I:I,
                                                        0)
                                                )="Comissionamento",
                                                INDEX(
                                                    Insumos!F:F,
                                                    MATCH(
                                                        A162&amp;B162,
                                                        Insumos!I:I,
                                                        0)
                                                ),
                                                0
                                            ),
                                            "Não encontrado"),
                                        IFERROR(
                                            INDEX(U:U,
                                                MATCH(
                                                    A162&amp;B162,AG:AG,
                                                    0)
                                            ),
                                            "Não encontrado")
                                    )</f>
        <v>0</v>
      </c>
      <c r="U162" s="20">
        <f>T162*G162/1</f>
        <v>0</v>
      </c>
      <c r="V162" s="20">
        <f>IF(
                        C162="INSUMO",
                                        IFERROR(
                                            IF(
                                                INDEX(
                                                    Insumos!C:C,
                                                    MATCH(
                                                        A162&amp;B162,
                                                        Insumos!I:I,
                                                        0)
                                                )="Verba",
                                                INDEX(
                                                    Insumos!F:F,
                                                    MATCH(
                                                        A162&amp;B162,
                                                        Insumos!I:I,
                                                        0)
                                                ),
                                                0
                                            ),
                                            "Não encontrado"),
                                        IFERROR(
                                            INDEX(W:W,
                                                MATCH(
                                                    A162&amp;B162,AG:AG,
                                                    0)
                                            ),
                                            "Não encontrado")
                                    )</f>
        <v>0</v>
      </c>
      <c r="W162" s="20">
        <f>V162*G162/1</f>
        <v>0</v>
      </c>
      <c r="X162" s="20">
        <f>IF(
                        C162="INSUMO",
                                        IFERROR(
                                            IF(
                                                INDEX(
                                                    Insumos!C:C,
                                                    MATCH(
                                                        A162&amp;B162,
                                                        Insumos!I:I,
                                                        0)
                                                )="Outro",
                                                INDEX(
                                                    Insumos!F:F,
                                                    MATCH(
                                                        A162&amp;B162,
                                                        Insumos!I:I,
                                                        0)
                                                ),
                                                0
                                            ),
                                            "Não encontrado"),
                                        IFERROR(
                                            INDEX(Y:Y,
                                                MATCH(
                                                    A162&amp;B162,AG:AG,
                                                    0)
                                            ),
                                            "Não encontrado")
                                    )</f>
        <v>0</v>
      </c>
      <c r="Y162" s="20">
        <f>X162*G162/1</f>
        <v>0</v>
      </c>
      <c r="Z162" s="20">
        <f>IF(
                            C162="INSUMO",
                            IFERROR(
                                INDEX(
                                    Insumos!F:F,
                                    MATCH(
                                        A162&amp;B162,
                                        Insumos!I:I,
                                        0)
                                ),
                                "Não encontrado"),
                            IFERROR(
                                INDEX(AA:AA,
                                    MATCH(
                                        A162&amp;B162,AG:AG,
                                        0)
                                ),
                                "Não encontrado")
                        )</f>
        <v>0.2</v>
      </c>
      <c r="AA162" s="20">
        <f>G162*Z162</f>
        <v>0.4</v>
      </c>
      <c r="AB162" s="44"/>
      <c r="AC162" s="44"/>
      <c r="AD162" s="57" t="s">
        <v>89</v>
      </c>
      <c r="AE162" s="70"/>
      <c r="AF162" s="70"/>
    </row>
    <row r="163" spans="1:33" ht="63.75" x14ac:dyDescent="0.2">
      <c r="A163" s="63" t="s">
        <v>189</v>
      </c>
      <c r="B163" s="64" t="s">
        <v>98</v>
      </c>
      <c r="C163" s="65" t="s">
        <v>89</v>
      </c>
      <c r="D163" s="66" t="s">
        <v>488</v>
      </c>
      <c r="E163" s="66" t="s">
        <v>190</v>
      </c>
      <c r="F163" s="67" t="s">
        <v>56</v>
      </c>
      <c r="G163" s="22"/>
      <c r="H163" s="23"/>
      <c r="I163" s="23">
        <f>SUM(I164:I166)</f>
        <v>3.1500000000000004</v>
      </c>
      <c r="J163" s="23"/>
      <c r="K163" s="23">
        <f>SUM(K164:K166)</f>
        <v>8.8462649599999992</v>
      </c>
      <c r="L163" s="23"/>
      <c r="M163" s="23">
        <f>SUM(M164:M166)</f>
        <v>8.8462649599999992</v>
      </c>
      <c r="N163" s="23"/>
      <c r="O163" s="23">
        <f>SUM(O164:O166)</f>
        <v>0</v>
      </c>
      <c r="P163" s="23"/>
      <c r="Q163" s="23">
        <f>SUM(Q164:Q166)</f>
        <v>0</v>
      </c>
      <c r="R163" s="23"/>
      <c r="S163" s="23">
        <f>SUM(S164:S166)</f>
        <v>0</v>
      </c>
      <c r="T163" s="23"/>
      <c r="U163" s="23">
        <f>SUM(U164:U166)</f>
        <v>0</v>
      </c>
      <c r="V163" s="23"/>
      <c r="W163" s="23">
        <f>SUM(W164:W166)</f>
        <v>0</v>
      </c>
      <c r="X163" s="23"/>
      <c r="Y163" s="23">
        <f>SUM(Y164:Y166)</f>
        <v>0</v>
      </c>
      <c r="Z163" s="23"/>
      <c r="AA163" s="23">
        <f>SUM(AA164:AA166)</f>
        <v>11.996264959999998</v>
      </c>
      <c r="AB163" s="43" t="s">
        <v>89</v>
      </c>
      <c r="AC163" s="43"/>
      <c r="AD163" s="66" t="s">
        <v>89</v>
      </c>
      <c r="AE163" s="68" t="s">
        <v>89</v>
      </c>
      <c r="AF163" s="68" t="s">
        <v>659</v>
      </c>
      <c r="AG163" t="str">
        <f>A163&amp;B163&amp;C163</f>
        <v>91876SINAPI</v>
      </c>
    </row>
    <row r="164" spans="1:33" ht="25.5" x14ac:dyDescent="0.2">
      <c r="A164" s="59" t="s">
        <v>653</v>
      </c>
      <c r="B164" s="60" t="s">
        <v>98</v>
      </c>
      <c r="C164" s="71" t="s">
        <v>46</v>
      </c>
      <c r="D164" s="61" t="s">
        <v>488</v>
      </c>
      <c r="E164" s="61" t="s">
        <v>654</v>
      </c>
      <c r="F164" s="17" t="s">
        <v>511</v>
      </c>
      <c r="G164" s="17">
        <v>0.16</v>
      </c>
      <c r="H164" s="21">
        <f>IF(
                        C164="INSUMO",
                                        IFERROR(
                                            IF(
                                                INDEX(
                                                    Insumos!C:C,
                                                    MATCH(
                                                        A164&amp;B164,
                                                        Insumos!I:I,
                                                        0)
                                                )="Material",
                                                INDEX(
                                                    Insumos!F:F,
                                                    MATCH(
                                                        A164&amp;B164,
                                                        Insumos!I:I,
                                                        0)
                                                ),
                                                0
                                            ),
                                            "Não encontrado"),
                                        IFERROR(
                                            INDEX(I:I,
                                                MATCH(
                                                    A164&amp;B164,AG:AG,
                                                    0)
                                            ),
                                            "Não encontrado")
                                    )</f>
        <v>4.25</v>
      </c>
      <c r="I164" s="21">
        <f>H164*G164/1</f>
        <v>0.68</v>
      </c>
      <c r="J164" s="21">
        <f t="shared" ref="J164:K166" si="35">T164 + N164 + L164 + X164 + R164 + P164 + V164</f>
        <v>35.206640799999995</v>
      </c>
      <c r="K164" s="21">
        <f t="shared" si="35"/>
        <v>5.6330625279999991</v>
      </c>
      <c r="L164" s="21">
        <f>IF(
                        C164="INSUMO",
                                        IFERROR(
                                            IF(
                                                INDEX(
                                                    Insumos!C:C,
                                                    MATCH(
                                                        A164&amp;B164,
                                                        Insumos!I:I,
                                                        0)
                                                )="Mao_obra",
                                                INDEX(
                                                    Insumos!F:F,
                                                    MATCH(
                                                        A164&amp;B164,
                                                        Insumos!I:I,
                                                        0)
                                                ),
                                                0
                                            ),
                                            "Não encontrado"),
                                        IFERROR(
                                            INDEX(M:M,
                                                MATCH(
                                                    A164&amp;B164,AG:AG,
                                                    0)
                                            ),
                                            "Não encontrado")
                                    )</f>
        <v>35.206640799999995</v>
      </c>
      <c r="M164" s="21">
        <f>L164*G164/1</f>
        <v>5.6330625279999991</v>
      </c>
      <c r="N164" s="21">
        <f>IF(
                        C164="INSUMO",
                                        IFERROR(
                                            IF(
                                                INDEX(
                                                    Insumos!C:C,
                                                    MATCH(
                                                        A164&amp;B164,
                                                        Insumos!I:I,
                                                        0)
                                                )="Equipamento",
                                                INDEX(
                                                    Insumos!F:F,
                                                    MATCH(
                                                        A164&amp;B164,
                                                        Insumos!I:I,
                                                        0)
                                                ),
                                                0
                                            ),
                                            "Não encontrado"),
                                        IFERROR(
                                            INDEX(O:O,
                                                MATCH(
                                                    A164&amp;B164,AG:AG,
                                                    0)
                                            ),
                                            "Não encontrado")
                                    )</f>
        <v>0</v>
      </c>
      <c r="O164" s="21">
        <f>N164*G164/1</f>
        <v>0</v>
      </c>
      <c r="P164" s="21">
        <f>IF(
                        C164="INSUMO",
                                        IFERROR(
                                            IF(
                                                INDEX(
                                                    Insumos!C:C,
                                                    MATCH(
                                                        A164&amp;B164,
                                                        Insumos!I:I,
                                                        0)
                                                )="Transporte",
                                                INDEX(
                                                    Insumos!F:F,
                                                    MATCH(
                                                        A164&amp;B164,
                                                        Insumos!I:I,
                                                        0)
                                                ),
                                                0
                                            ),
                                            "Não encontrado"),
                                        IFERROR(
                                            INDEX(Q:Q,
                                                MATCH(
                                                    A164&amp;B164,AG:AG,
                                                    0)
                                            ),
                                            "Não encontrado")
                                    )</f>
        <v>0</v>
      </c>
      <c r="Q164" s="21">
        <f>P164*G164/1</f>
        <v>0</v>
      </c>
      <c r="R164" s="21">
        <f>IF(
                        C164="INSUMO",
                                        IFERROR(
                                            IF(
                                                INDEX(
                                                    Insumos!C:C,
                                                    MATCH(
                                                        A164&amp;B164,
                                                        Insumos!I:I,
                                                        0)
                                                )="Terceirizados",
                                                INDEX(
                                                    Insumos!F:F,
                                                    MATCH(
                                                        A164&amp;B164,
                                                        Insumos!I:I,
                                                        0)
                                                ),
                                                0
                                            ),
                                            "Não encontrado"),
                                        IFERROR(
                                            INDEX(S:S,
                                                MATCH(
                                                    A164&amp;B164,AG:AG,
                                                    0)
                                            ),
                                            "Não encontrado")
                                    )</f>
        <v>0</v>
      </c>
      <c r="S164" s="21">
        <f>R164*G164/1</f>
        <v>0</v>
      </c>
      <c r="T164" s="21">
        <f>IF(
                        C164="INSUMO",
                                        IFERROR(
                                            IF(
                                                INDEX(
                                                    Insumos!C:C,
                                                    MATCH(
                                                        A164&amp;B164,
                                                        Insumos!I:I,
                                                        0)
                                                )="Comissionamento",
                                                INDEX(
                                                    Insumos!F:F,
                                                    MATCH(
                                                        A164&amp;B164,
                                                        Insumos!I:I,
                                                        0)
                                                ),
                                                0
                                            ),
                                            "Não encontrado"),
                                        IFERROR(
                                            INDEX(U:U,
                                                MATCH(
                                                    A164&amp;B164,AG:AG,
                                                    0)
                                            ),
                                            "Não encontrado")
                                    )</f>
        <v>0</v>
      </c>
      <c r="U164" s="21">
        <f>T164*G164/1</f>
        <v>0</v>
      </c>
      <c r="V164" s="21">
        <f>IF(
                        C164="INSUMO",
                                        IFERROR(
                                            IF(
                                                INDEX(
                                                    Insumos!C:C,
                                                    MATCH(
                                                        A164&amp;B164,
                                                        Insumos!I:I,
                                                        0)
                                                )="Verba",
                                                INDEX(
                                                    Insumos!F:F,
                                                    MATCH(
                                                        A164&amp;B164,
                                                        Insumos!I:I,
                                                        0)
                                                ),
                                                0
                                            ),
                                            "Não encontrado"),
                                        IFERROR(
                                            INDEX(W:W,
                                                MATCH(
                                                    A164&amp;B164,AG:AG,
                                                    0)
                                            ),
                                            "Não encontrado")
                                    )</f>
        <v>0</v>
      </c>
      <c r="W164" s="21">
        <f>V164*G164/1</f>
        <v>0</v>
      </c>
      <c r="X164" s="21">
        <f>IF(
                        C164="INSUMO",
                                        IFERROR(
                                            IF(
                                                INDEX(
                                                    Insumos!C:C,
                                                    MATCH(
                                                        A164&amp;B164,
                                                        Insumos!I:I,
                                                        0)
                                                )="Outro",
                                                INDEX(
                                                    Insumos!F:F,
                                                    MATCH(
                                                        A164&amp;B164,
                                                        Insumos!I:I,
                                                        0)
                                                ),
                                                0
                                            ),
                                            "Não encontrado"),
                                        IFERROR(
                                            INDEX(Y:Y,
                                                MATCH(
                                                    A164&amp;B164,AG:AG,
                                                    0)
                                            ),
                                            "Não encontrado")
                                    )</f>
        <v>0</v>
      </c>
      <c r="Y164" s="21">
        <f>X164*G164/1</f>
        <v>0</v>
      </c>
      <c r="Z164" s="21">
        <f>IF(
                            C164="INSUMO",
                            IFERROR(
                                INDEX(
                                    Insumos!F:F,
                                    MATCH(
                                        A164&amp;B164,
                                        Insumos!I:I,
                                        0)
                                ),
                                "Não encontrado"),
                            IFERROR(
                                INDEX(AA:AA,
                                    MATCH(
                                        A164&amp;B164,AG:AG,
                                        0)
                                ),
                                "Não encontrado")
                        )</f>
        <v>39.456640799999995</v>
      </c>
      <c r="AA164" s="21">
        <f>G164*Z164</f>
        <v>6.3130625279999997</v>
      </c>
      <c r="AB164" s="45"/>
      <c r="AC164" s="45"/>
      <c r="AD164" s="61" t="s">
        <v>89</v>
      </c>
      <c r="AE164" s="72"/>
      <c r="AF164" s="72"/>
    </row>
    <row r="165" spans="1:33" ht="25.5" x14ac:dyDescent="0.2">
      <c r="A165" s="54" t="s">
        <v>655</v>
      </c>
      <c r="B165" s="55" t="s">
        <v>98</v>
      </c>
      <c r="C165" s="69" t="s">
        <v>46</v>
      </c>
      <c r="D165" s="57" t="s">
        <v>488</v>
      </c>
      <c r="E165" s="57" t="s">
        <v>656</v>
      </c>
      <c r="F165" s="16" t="s">
        <v>511</v>
      </c>
      <c r="G165" s="16">
        <v>0.16</v>
      </c>
      <c r="H165" s="20">
        <f>IF(
                        C165="INSUMO",
                                        IFERROR(
                                            IF(
                                                INDEX(
                                                    Insumos!C:C,
                                                    MATCH(
                                                        A165&amp;B165,
                                                        Insumos!I:I,
                                                        0)
                                                )="Material",
                                                INDEX(
                                                    Insumos!F:F,
                                                    MATCH(
                                                        A165&amp;B165,
                                                        Insumos!I:I,
                                                        0)
                                                ),
                                                0
                                            ),
                                            "Não encontrado"),
                                        IFERROR(
                                            INDEX(I:I,
                                                MATCH(
                                                    A165&amp;B165,AG:AG,
                                                    0)
                                            ),
                                            "Não encontrado")
                                    )</f>
        <v>4.25</v>
      </c>
      <c r="I165" s="20">
        <f>H165*G165/1</f>
        <v>0.68</v>
      </c>
      <c r="J165" s="20">
        <f t="shared" si="35"/>
        <v>20.0825152</v>
      </c>
      <c r="K165" s="20">
        <f t="shared" si="35"/>
        <v>3.2132024320000001</v>
      </c>
      <c r="L165" s="20">
        <f>IF(
                        C165="INSUMO",
                                        IFERROR(
                                            IF(
                                                INDEX(
                                                    Insumos!C:C,
                                                    MATCH(
                                                        A165&amp;B165,
                                                        Insumos!I:I,
                                                        0)
                                                )="Mao_obra",
                                                INDEX(
                                                    Insumos!F:F,
                                                    MATCH(
                                                        A165&amp;B165,
                                                        Insumos!I:I,
                                                        0)
                                                ),
                                                0
                                            ),
                                            "Não encontrado"),
                                        IFERROR(
                                            INDEX(M:M,
                                                MATCH(
                                                    A165&amp;B165,AG:AG,
                                                    0)
                                            ),
                                            "Não encontrado")
                                    )</f>
        <v>20.0825152</v>
      </c>
      <c r="M165" s="20">
        <f>L165*G165/1</f>
        <v>3.2132024320000001</v>
      </c>
      <c r="N165" s="20">
        <f>IF(
                        C165="INSUMO",
                                        IFERROR(
                                            IF(
                                                INDEX(
                                                    Insumos!C:C,
                                                    MATCH(
                                                        A165&amp;B165,
                                                        Insumos!I:I,
                                                        0)
                                                )="Equipamento",
                                                INDEX(
                                                    Insumos!F:F,
                                                    MATCH(
                                                        A165&amp;B165,
                                                        Insumos!I:I,
                                                        0)
                                                ),
                                                0
                                            ),
                                            "Não encontrado"),
                                        IFERROR(
                                            INDEX(O:O,
                                                MATCH(
                                                    A165&amp;B165,AG:AG,
                                                    0)
                                            ),
                                            "Não encontrado")
                                    )</f>
        <v>0</v>
      </c>
      <c r="O165" s="20">
        <f>N165*G165/1</f>
        <v>0</v>
      </c>
      <c r="P165" s="20">
        <f>IF(
                        C165="INSUMO",
                                        IFERROR(
                                            IF(
                                                INDEX(
                                                    Insumos!C:C,
                                                    MATCH(
                                                        A165&amp;B165,
                                                        Insumos!I:I,
                                                        0)
                                                )="Transporte",
                                                INDEX(
                                                    Insumos!F:F,
                                                    MATCH(
                                                        A165&amp;B165,
                                                        Insumos!I:I,
                                                        0)
                                                ),
                                                0
                                            ),
                                            "Não encontrado"),
                                        IFERROR(
                                            INDEX(Q:Q,
                                                MATCH(
                                                    A165&amp;B165,AG:AG,
                                                    0)
                                            ),
                                            "Não encontrado")
                                    )</f>
        <v>0</v>
      </c>
      <c r="Q165" s="20">
        <f>P165*G165/1</f>
        <v>0</v>
      </c>
      <c r="R165" s="20">
        <f>IF(
                        C165="INSUMO",
                                        IFERROR(
                                            IF(
                                                INDEX(
                                                    Insumos!C:C,
                                                    MATCH(
                                                        A165&amp;B165,
                                                        Insumos!I:I,
                                                        0)
                                                )="Terceirizados",
                                                INDEX(
                                                    Insumos!F:F,
                                                    MATCH(
                                                        A165&amp;B165,
                                                        Insumos!I:I,
                                                        0)
                                                ),
                                                0
                                            ),
                                            "Não encontrado"),
                                        IFERROR(
                                            INDEX(S:S,
                                                MATCH(
                                                    A165&amp;B165,AG:AG,
                                                    0)
                                            ),
                                            "Não encontrado")
                                    )</f>
        <v>0</v>
      </c>
      <c r="S165" s="20">
        <f>R165*G165/1</f>
        <v>0</v>
      </c>
      <c r="T165" s="20">
        <f>IF(
                        C165="INSUMO",
                                        IFERROR(
                                            IF(
                                                INDEX(
                                                    Insumos!C:C,
                                                    MATCH(
                                                        A165&amp;B165,
                                                        Insumos!I:I,
                                                        0)
                                                )="Comissionamento",
                                                INDEX(
                                                    Insumos!F:F,
                                                    MATCH(
                                                        A165&amp;B165,
                                                        Insumos!I:I,
                                                        0)
                                                ),
                                                0
                                            ),
                                            "Não encontrado"),
                                        IFERROR(
                                            INDEX(U:U,
                                                MATCH(
                                                    A165&amp;B165,AG:AG,
                                                    0)
                                            ),
                                            "Não encontrado")
                                    )</f>
        <v>0</v>
      </c>
      <c r="U165" s="20">
        <f>T165*G165/1</f>
        <v>0</v>
      </c>
      <c r="V165" s="20">
        <f>IF(
                        C165="INSUMO",
                                        IFERROR(
                                            IF(
                                                INDEX(
                                                    Insumos!C:C,
                                                    MATCH(
                                                        A165&amp;B165,
                                                        Insumos!I:I,
                                                        0)
                                                )="Verba",
                                                INDEX(
                                                    Insumos!F:F,
                                                    MATCH(
                                                        A165&amp;B165,
                                                        Insumos!I:I,
                                                        0)
                                                ),
                                                0
                                            ),
                                            "Não encontrado"),
                                        IFERROR(
                                            INDEX(W:W,
                                                MATCH(
                                                    A165&amp;B165,AG:AG,
                                                    0)
                                            ),
                                            "Não encontrado")
                                    )</f>
        <v>0</v>
      </c>
      <c r="W165" s="20">
        <f>V165*G165/1</f>
        <v>0</v>
      </c>
      <c r="X165" s="20">
        <f>IF(
                        C165="INSUMO",
                                        IFERROR(
                                            IF(
                                                INDEX(
                                                    Insumos!C:C,
                                                    MATCH(
                                                        A165&amp;B165,
                                                        Insumos!I:I,
                                                        0)
                                                )="Outro",
                                                INDEX(
                                                    Insumos!F:F,
                                                    MATCH(
                                                        A165&amp;B165,
                                                        Insumos!I:I,
                                                        0)
                                                ),
                                                0
                                            ),
                                            "Não encontrado"),
                                        IFERROR(
                                            INDEX(Y:Y,
                                                MATCH(
                                                    A165&amp;B165,AG:AG,
                                                    0)
                                            ),
                                            "Não encontrado")
                                    )</f>
        <v>0</v>
      </c>
      <c r="Y165" s="20">
        <f>X165*G165/1</f>
        <v>0</v>
      </c>
      <c r="Z165" s="20">
        <f>IF(
                            C165="INSUMO",
                            IFERROR(
                                INDEX(
                                    Insumos!F:F,
                                    MATCH(
                                        A165&amp;B165,
                                        Insumos!I:I,
                                        0)
                                ),
                                "Não encontrado"),
                            IFERROR(
                                INDEX(AA:AA,
                                    MATCH(
                                        A165&amp;B165,AG:AG,
                                        0)
                                ),
                                "Não encontrado")
                        )</f>
        <v>24.3325152</v>
      </c>
      <c r="AA165" s="20">
        <f>G165*Z165</f>
        <v>3.8932024319999998</v>
      </c>
      <c r="AB165" s="44"/>
      <c r="AC165" s="44"/>
      <c r="AD165" s="57" t="s">
        <v>89</v>
      </c>
      <c r="AE165" s="70"/>
      <c r="AF165" s="70"/>
    </row>
    <row r="166" spans="1:33" x14ac:dyDescent="0.2">
      <c r="A166" s="59" t="s">
        <v>671</v>
      </c>
      <c r="B166" s="60" t="s">
        <v>98</v>
      </c>
      <c r="C166" s="71" t="s">
        <v>58</v>
      </c>
      <c r="D166" s="61" t="s">
        <v>488</v>
      </c>
      <c r="E166" s="61" t="s">
        <v>672</v>
      </c>
      <c r="F166" s="17" t="s">
        <v>56</v>
      </c>
      <c r="G166" s="17">
        <v>1</v>
      </c>
      <c r="H166" s="21">
        <f>IF(
                        C166="INSUMO",
                                        IFERROR(
                                            IF(
                                                INDEX(
                                                    Insumos!C:C,
                                                    MATCH(
                                                        A166&amp;B166,
                                                        Insumos!I:I,
                                                        0)
                                                )="Material",
                                                INDEX(
                                                    Insumos!F:F,
                                                    MATCH(
                                                        A166&amp;B166,
                                                        Insumos!I:I,
                                                        0)
                                                ),
                                                0
                                            ),
                                            "Não encontrado"),
                                        IFERROR(
                                            INDEX(I:I,
                                                MATCH(
                                                    A166&amp;B166,AG:AG,
                                                    0)
                                            ),
                                            "Não encontrado")
                                    )</f>
        <v>1.79</v>
      </c>
      <c r="I166" s="21">
        <f>H166*G166/1</f>
        <v>1.79</v>
      </c>
      <c r="J166" s="21">
        <f t="shared" si="35"/>
        <v>0</v>
      </c>
      <c r="K166" s="21">
        <f t="shared" si="35"/>
        <v>0</v>
      </c>
      <c r="L166" s="21">
        <f>IF(
                        C166="INSUMO",
                                        IFERROR(
                                            IF(
                                                INDEX(
                                                    Insumos!C:C,
                                                    MATCH(
                                                        A166&amp;B166,
                                                        Insumos!I:I,
                                                        0)
                                                )="Mao_obra",
                                                INDEX(
                                                    Insumos!F:F,
                                                    MATCH(
                                                        A166&amp;B166,
                                                        Insumos!I:I,
                                                        0)
                                                ),
                                                0
                                            ),
                                            "Não encontrado"),
                                        IFERROR(
                                            INDEX(M:M,
                                                MATCH(
                                                    A166&amp;B166,AG:AG,
                                                    0)
                                            ),
                                            "Não encontrado")
                                    )</f>
        <v>0</v>
      </c>
      <c r="M166" s="21">
        <f>L166*G166/1</f>
        <v>0</v>
      </c>
      <c r="N166" s="21">
        <f>IF(
                        C166="INSUMO",
                                        IFERROR(
                                            IF(
                                                INDEX(
                                                    Insumos!C:C,
                                                    MATCH(
                                                        A166&amp;B166,
                                                        Insumos!I:I,
                                                        0)
                                                )="Equipamento",
                                                INDEX(
                                                    Insumos!F:F,
                                                    MATCH(
                                                        A166&amp;B166,
                                                        Insumos!I:I,
                                                        0)
                                                ),
                                                0
                                            ),
                                            "Não encontrado"),
                                        IFERROR(
                                            INDEX(O:O,
                                                MATCH(
                                                    A166&amp;B166,AG:AG,
                                                    0)
                                            ),
                                            "Não encontrado")
                                    )</f>
        <v>0</v>
      </c>
      <c r="O166" s="21">
        <f>N166*G166/1</f>
        <v>0</v>
      </c>
      <c r="P166" s="21">
        <f>IF(
                        C166="INSUMO",
                                        IFERROR(
                                            IF(
                                                INDEX(
                                                    Insumos!C:C,
                                                    MATCH(
                                                        A166&amp;B166,
                                                        Insumos!I:I,
                                                        0)
                                                )="Transporte",
                                                INDEX(
                                                    Insumos!F:F,
                                                    MATCH(
                                                        A166&amp;B166,
                                                        Insumos!I:I,
                                                        0)
                                                ),
                                                0
                                            ),
                                            "Não encontrado"),
                                        IFERROR(
                                            INDEX(Q:Q,
                                                MATCH(
                                                    A166&amp;B166,AG:AG,
                                                    0)
                                            ),
                                            "Não encontrado")
                                    )</f>
        <v>0</v>
      </c>
      <c r="Q166" s="21">
        <f>P166*G166/1</f>
        <v>0</v>
      </c>
      <c r="R166" s="21">
        <f>IF(
                        C166="INSUMO",
                                        IFERROR(
                                            IF(
                                                INDEX(
                                                    Insumos!C:C,
                                                    MATCH(
                                                        A166&amp;B166,
                                                        Insumos!I:I,
                                                        0)
                                                )="Terceirizados",
                                                INDEX(
                                                    Insumos!F:F,
                                                    MATCH(
                                                        A166&amp;B166,
                                                        Insumos!I:I,
                                                        0)
                                                ),
                                                0
                                            ),
                                            "Não encontrado"),
                                        IFERROR(
                                            INDEX(S:S,
                                                MATCH(
                                                    A166&amp;B166,AG:AG,
                                                    0)
                                            ),
                                            "Não encontrado")
                                    )</f>
        <v>0</v>
      </c>
      <c r="S166" s="21">
        <f>R166*G166/1</f>
        <v>0</v>
      </c>
      <c r="T166" s="21">
        <f>IF(
                        C166="INSUMO",
                                        IFERROR(
                                            IF(
                                                INDEX(
                                                    Insumos!C:C,
                                                    MATCH(
                                                        A166&amp;B166,
                                                        Insumos!I:I,
                                                        0)
                                                )="Comissionamento",
                                                INDEX(
                                                    Insumos!F:F,
                                                    MATCH(
                                                        A166&amp;B166,
                                                        Insumos!I:I,
                                                        0)
                                                ),
                                                0
                                            ),
                                            "Não encontrado"),
                                        IFERROR(
                                            INDEX(U:U,
                                                MATCH(
                                                    A166&amp;B166,AG:AG,
                                                    0)
                                            ),
                                            "Não encontrado")
                                    )</f>
        <v>0</v>
      </c>
      <c r="U166" s="21">
        <f>T166*G166/1</f>
        <v>0</v>
      </c>
      <c r="V166" s="21">
        <f>IF(
                        C166="INSUMO",
                                        IFERROR(
                                            IF(
                                                INDEX(
                                                    Insumos!C:C,
                                                    MATCH(
                                                        A166&amp;B166,
                                                        Insumos!I:I,
                                                        0)
                                                )="Verba",
                                                INDEX(
                                                    Insumos!F:F,
                                                    MATCH(
                                                        A166&amp;B166,
                                                        Insumos!I:I,
                                                        0)
                                                ),
                                                0
                                            ),
                                            "Não encontrado"),
                                        IFERROR(
                                            INDEX(W:W,
                                                MATCH(
                                                    A166&amp;B166,AG:AG,
                                                    0)
                                            ),
                                            "Não encontrado")
                                    )</f>
        <v>0</v>
      </c>
      <c r="W166" s="21">
        <f>V166*G166/1</f>
        <v>0</v>
      </c>
      <c r="X166" s="21">
        <f>IF(
                        C166="INSUMO",
                                        IFERROR(
                                            IF(
                                                INDEX(
                                                    Insumos!C:C,
                                                    MATCH(
                                                        A166&amp;B166,
                                                        Insumos!I:I,
                                                        0)
                                                )="Outro",
                                                INDEX(
                                                    Insumos!F:F,
                                                    MATCH(
                                                        A166&amp;B166,
                                                        Insumos!I:I,
                                                        0)
                                                ),
                                                0
                                            ),
                                            "Não encontrado"),
                                        IFERROR(
                                            INDEX(Y:Y,
                                                MATCH(
                                                    A166&amp;B166,AG:AG,
                                                    0)
                                            ),
                                            "Não encontrado")
                                    )</f>
        <v>0</v>
      </c>
      <c r="Y166" s="21">
        <f>X166*G166/1</f>
        <v>0</v>
      </c>
      <c r="Z166" s="21">
        <f>IF(
                            C166="INSUMO",
                            IFERROR(
                                INDEX(
                                    Insumos!F:F,
                                    MATCH(
                                        A166&amp;B166,
                                        Insumos!I:I,
                                        0)
                                ),
                                "Não encontrado"),
                            IFERROR(
                                INDEX(AA:AA,
                                    MATCH(
                                        A166&amp;B166,AG:AG,
                                        0)
                                ),
                                "Não encontrado")
                        )</f>
        <v>1.79</v>
      </c>
      <c r="AA166" s="21">
        <f>G166*Z166</f>
        <v>1.79</v>
      </c>
      <c r="AB166" s="45"/>
      <c r="AC166" s="45"/>
      <c r="AD166" s="61" t="s">
        <v>89</v>
      </c>
      <c r="AE166" s="72"/>
      <c r="AF166" s="72"/>
    </row>
    <row r="167" spans="1:33" ht="63.75" x14ac:dyDescent="0.2">
      <c r="A167" s="63" t="s">
        <v>192</v>
      </c>
      <c r="B167" s="64" t="s">
        <v>98</v>
      </c>
      <c r="C167" s="65" t="s">
        <v>89</v>
      </c>
      <c r="D167" s="66" t="s">
        <v>488</v>
      </c>
      <c r="E167" s="66" t="s">
        <v>193</v>
      </c>
      <c r="F167" s="67" t="s">
        <v>56</v>
      </c>
      <c r="G167" s="22"/>
      <c r="H167" s="23"/>
      <c r="I167" s="23">
        <f>SUM(I168:I170)</f>
        <v>2.9545000000000003</v>
      </c>
      <c r="J167" s="23"/>
      <c r="K167" s="23">
        <f>SUM(K168:K170)</f>
        <v>10.891963731999999</v>
      </c>
      <c r="L167" s="23"/>
      <c r="M167" s="23">
        <f>SUM(M168:M170)</f>
        <v>10.891963731999999</v>
      </c>
      <c r="N167" s="23"/>
      <c r="O167" s="23">
        <f>SUM(O168:O170)</f>
        <v>0</v>
      </c>
      <c r="P167" s="23"/>
      <c r="Q167" s="23">
        <f>SUM(Q168:Q170)</f>
        <v>0</v>
      </c>
      <c r="R167" s="23"/>
      <c r="S167" s="23">
        <f>SUM(S168:S170)</f>
        <v>0</v>
      </c>
      <c r="T167" s="23"/>
      <c r="U167" s="23">
        <f>SUM(U168:U170)</f>
        <v>0</v>
      </c>
      <c r="V167" s="23"/>
      <c r="W167" s="23">
        <f>SUM(W168:W170)</f>
        <v>0</v>
      </c>
      <c r="X167" s="23"/>
      <c r="Y167" s="23">
        <f>SUM(Y168:Y170)</f>
        <v>0</v>
      </c>
      <c r="Z167" s="23"/>
      <c r="AA167" s="23">
        <f>SUM(AA168:AA170)</f>
        <v>13.846463731999998</v>
      </c>
      <c r="AB167" s="43" t="s">
        <v>89</v>
      </c>
      <c r="AC167" s="43"/>
      <c r="AD167" s="66" t="s">
        <v>89</v>
      </c>
      <c r="AE167" s="68" t="s">
        <v>89</v>
      </c>
      <c r="AF167" s="68" t="s">
        <v>659</v>
      </c>
      <c r="AG167" t="str">
        <f>A167&amp;B167&amp;C167</f>
        <v>91884SINAPI</v>
      </c>
    </row>
    <row r="168" spans="1:33" ht="25.5" x14ac:dyDescent="0.2">
      <c r="A168" s="59" t="s">
        <v>653</v>
      </c>
      <c r="B168" s="60" t="s">
        <v>98</v>
      </c>
      <c r="C168" s="71" t="s">
        <v>46</v>
      </c>
      <c r="D168" s="61" t="s">
        <v>488</v>
      </c>
      <c r="E168" s="61" t="s">
        <v>654</v>
      </c>
      <c r="F168" s="17" t="s">
        <v>511</v>
      </c>
      <c r="G168" s="17">
        <v>0.19700000000000001</v>
      </c>
      <c r="H168" s="21">
        <f>IF(
                        C168="INSUMO",
                                        IFERROR(
                                            IF(
                                                INDEX(
                                                    Insumos!C:C,
                                                    MATCH(
                                                        A168&amp;B168,
                                                        Insumos!I:I,
                                                        0)
                                                )="Material",
                                                INDEX(
                                                    Insumos!F:F,
                                                    MATCH(
                                                        A168&amp;B168,
                                                        Insumos!I:I,
                                                        0)
                                                ),
                                                0
                                            ),
                                            "Não encontrado"),
                                        IFERROR(
                                            INDEX(I:I,
                                                MATCH(
                                                    A168&amp;B168,AG:AG,
                                                    0)
                                            ),
                                            "Não encontrado")
                                    )</f>
        <v>4.25</v>
      </c>
      <c r="I168" s="21">
        <f>H168*G168/1</f>
        <v>0.83725000000000005</v>
      </c>
      <c r="J168" s="21">
        <f t="shared" ref="J168:K170" si="36">T168 + N168 + L168 + X168 + R168 + P168 + V168</f>
        <v>35.206640799999995</v>
      </c>
      <c r="K168" s="21">
        <f t="shared" si="36"/>
        <v>6.9357082375999992</v>
      </c>
      <c r="L168" s="21">
        <f>IF(
                        C168="INSUMO",
                                        IFERROR(
                                            IF(
                                                INDEX(
                                                    Insumos!C:C,
                                                    MATCH(
                                                        A168&amp;B168,
                                                        Insumos!I:I,
                                                        0)
                                                )="Mao_obra",
                                                INDEX(
                                                    Insumos!F:F,
                                                    MATCH(
                                                        A168&amp;B168,
                                                        Insumos!I:I,
                                                        0)
                                                ),
                                                0
                                            ),
                                            "Não encontrado"),
                                        IFERROR(
                                            INDEX(M:M,
                                                MATCH(
                                                    A168&amp;B168,AG:AG,
                                                    0)
                                            ),
                                            "Não encontrado")
                                    )</f>
        <v>35.206640799999995</v>
      </c>
      <c r="M168" s="21">
        <f>L168*G168/1</f>
        <v>6.9357082375999992</v>
      </c>
      <c r="N168" s="21">
        <f>IF(
                        C168="INSUMO",
                                        IFERROR(
                                            IF(
                                                INDEX(
                                                    Insumos!C:C,
                                                    MATCH(
                                                        A168&amp;B168,
                                                        Insumos!I:I,
                                                        0)
                                                )="Equipamento",
                                                INDEX(
                                                    Insumos!F:F,
                                                    MATCH(
                                                        A168&amp;B168,
                                                        Insumos!I:I,
                                                        0)
                                                ),
                                                0
                                            ),
                                            "Não encontrado"),
                                        IFERROR(
                                            INDEX(O:O,
                                                MATCH(
                                                    A168&amp;B168,AG:AG,
                                                    0)
                                            ),
                                            "Não encontrado")
                                    )</f>
        <v>0</v>
      </c>
      <c r="O168" s="21">
        <f>N168*G168/1</f>
        <v>0</v>
      </c>
      <c r="P168" s="21">
        <f>IF(
                        C168="INSUMO",
                                        IFERROR(
                                            IF(
                                                INDEX(
                                                    Insumos!C:C,
                                                    MATCH(
                                                        A168&amp;B168,
                                                        Insumos!I:I,
                                                        0)
                                                )="Transporte",
                                                INDEX(
                                                    Insumos!F:F,
                                                    MATCH(
                                                        A168&amp;B168,
                                                        Insumos!I:I,
                                                        0)
                                                ),
                                                0
                                            ),
                                            "Não encontrado"),
                                        IFERROR(
                                            INDEX(Q:Q,
                                                MATCH(
                                                    A168&amp;B168,AG:AG,
                                                    0)
                                            ),
                                            "Não encontrado")
                                    )</f>
        <v>0</v>
      </c>
      <c r="Q168" s="21">
        <f>P168*G168/1</f>
        <v>0</v>
      </c>
      <c r="R168" s="21">
        <f>IF(
                        C168="INSUMO",
                                        IFERROR(
                                            IF(
                                                INDEX(
                                                    Insumos!C:C,
                                                    MATCH(
                                                        A168&amp;B168,
                                                        Insumos!I:I,
                                                        0)
                                                )="Terceirizados",
                                                INDEX(
                                                    Insumos!F:F,
                                                    MATCH(
                                                        A168&amp;B168,
                                                        Insumos!I:I,
                                                        0)
                                                ),
                                                0
                                            ),
                                            "Não encontrado"),
                                        IFERROR(
                                            INDEX(S:S,
                                                MATCH(
                                                    A168&amp;B168,AG:AG,
                                                    0)
                                            ),
                                            "Não encontrado")
                                    )</f>
        <v>0</v>
      </c>
      <c r="S168" s="21">
        <f>R168*G168/1</f>
        <v>0</v>
      </c>
      <c r="T168" s="21">
        <f>IF(
                        C168="INSUMO",
                                        IFERROR(
                                            IF(
                                                INDEX(
                                                    Insumos!C:C,
                                                    MATCH(
                                                        A168&amp;B168,
                                                        Insumos!I:I,
                                                        0)
                                                )="Comissionamento",
                                                INDEX(
                                                    Insumos!F:F,
                                                    MATCH(
                                                        A168&amp;B168,
                                                        Insumos!I:I,
                                                        0)
                                                ),
                                                0
                                            ),
                                            "Não encontrado"),
                                        IFERROR(
                                            INDEX(U:U,
                                                MATCH(
                                                    A168&amp;B168,AG:AG,
                                                    0)
                                            ),
                                            "Não encontrado")
                                    )</f>
        <v>0</v>
      </c>
      <c r="U168" s="21">
        <f>T168*G168/1</f>
        <v>0</v>
      </c>
      <c r="V168" s="21">
        <f>IF(
                        C168="INSUMO",
                                        IFERROR(
                                            IF(
                                                INDEX(
                                                    Insumos!C:C,
                                                    MATCH(
                                                        A168&amp;B168,
                                                        Insumos!I:I,
                                                        0)
                                                )="Verba",
                                                INDEX(
                                                    Insumos!F:F,
                                                    MATCH(
                                                        A168&amp;B168,
                                                        Insumos!I:I,
                                                        0)
                                                ),
                                                0
                                            ),
                                            "Não encontrado"),
                                        IFERROR(
                                            INDEX(W:W,
                                                MATCH(
                                                    A168&amp;B168,AG:AG,
                                                    0)
                                            ),
                                            "Não encontrado")
                                    )</f>
        <v>0</v>
      </c>
      <c r="W168" s="21">
        <f>V168*G168/1</f>
        <v>0</v>
      </c>
      <c r="X168" s="21">
        <f>IF(
                        C168="INSUMO",
                                        IFERROR(
                                            IF(
                                                INDEX(
                                                    Insumos!C:C,
                                                    MATCH(
                                                        A168&amp;B168,
                                                        Insumos!I:I,
                                                        0)
                                                )="Outro",
                                                INDEX(
                                                    Insumos!F:F,
                                                    MATCH(
                                                        A168&amp;B168,
                                                        Insumos!I:I,
                                                        0)
                                                ),
                                                0
                                            ),
                                            "Não encontrado"),
                                        IFERROR(
                                            INDEX(Y:Y,
                                                MATCH(
                                                    A168&amp;B168,AG:AG,
                                                    0)
                                            ),
                                            "Não encontrado")
                                    )</f>
        <v>0</v>
      </c>
      <c r="Y168" s="21">
        <f>X168*G168/1</f>
        <v>0</v>
      </c>
      <c r="Z168" s="21">
        <f>IF(
                            C168="INSUMO",
                            IFERROR(
                                INDEX(
                                    Insumos!F:F,
                                    MATCH(
                                        A168&amp;B168,
                                        Insumos!I:I,
                                        0)
                                ),
                                "Não encontrado"),
                            IFERROR(
                                INDEX(AA:AA,
                                    MATCH(
                                        A168&amp;B168,AG:AG,
                                        0)
                                ),
                                "Não encontrado")
                        )</f>
        <v>39.456640799999995</v>
      </c>
      <c r="AA168" s="21">
        <f>G168*Z168</f>
        <v>7.7729582375999993</v>
      </c>
      <c r="AB168" s="45"/>
      <c r="AC168" s="45"/>
      <c r="AD168" s="61" t="s">
        <v>89</v>
      </c>
      <c r="AE168" s="72"/>
      <c r="AF168" s="72"/>
    </row>
    <row r="169" spans="1:33" ht="25.5" x14ac:dyDescent="0.2">
      <c r="A169" s="54" t="s">
        <v>655</v>
      </c>
      <c r="B169" s="55" t="s">
        <v>98</v>
      </c>
      <c r="C169" s="69" t="s">
        <v>46</v>
      </c>
      <c r="D169" s="57" t="s">
        <v>488</v>
      </c>
      <c r="E169" s="57" t="s">
        <v>656</v>
      </c>
      <c r="F169" s="16" t="s">
        <v>511</v>
      </c>
      <c r="G169" s="16">
        <v>0.19700000000000001</v>
      </c>
      <c r="H169" s="20">
        <f>IF(
                        C169="INSUMO",
                                        IFERROR(
                                            IF(
                                                INDEX(
                                                    Insumos!C:C,
                                                    MATCH(
                                                        A169&amp;B169,
                                                        Insumos!I:I,
                                                        0)
                                                )="Material",
                                                INDEX(
                                                    Insumos!F:F,
                                                    MATCH(
                                                        A169&amp;B169,
                                                        Insumos!I:I,
                                                        0)
                                                ),
                                                0
                                            ),
                                            "Não encontrado"),
                                        IFERROR(
                                            INDEX(I:I,
                                                MATCH(
                                                    A169&amp;B169,AG:AG,
                                                    0)
                                            ),
                                            "Não encontrado")
                                    )</f>
        <v>4.25</v>
      </c>
      <c r="I169" s="20">
        <f>H169*G169/1</f>
        <v>0.83725000000000005</v>
      </c>
      <c r="J169" s="20">
        <f t="shared" si="36"/>
        <v>20.0825152</v>
      </c>
      <c r="K169" s="20">
        <f t="shared" si="36"/>
        <v>3.9562554944000001</v>
      </c>
      <c r="L169" s="20">
        <f>IF(
                        C169="INSUMO",
                                        IFERROR(
                                            IF(
                                                INDEX(
                                                    Insumos!C:C,
                                                    MATCH(
                                                        A169&amp;B169,
                                                        Insumos!I:I,
                                                        0)
                                                )="Mao_obra",
                                                INDEX(
                                                    Insumos!F:F,
                                                    MATCH(
                                                        A169&amp;B169,
                                                        Insumos!I:I,
                                                        0)
                                                ),
                                                0
                                            ),
                                            "Não encontrado"),
                                        IFERROR(
                                            INDEX(M:M,
                                                MATCH(
                                                    A169&amp;B169,AG:AG,
                                                    0)
                                            ),
                                            "Não encontrado")
                                    )</f>
        <v>20.0825152</v>
      </c>
      <c r="M169" s="20">
        <f>L169*G169/1</f>
        <v>3.9562554944000001</v>
      </c>
      <c r="N169" s="20">
        <f>IF(
                        C169="INSUMO",
                                        IFERROR(
                                            IF(
                                                INDEX(
                                                    Insumos!C:C,
                                                    MATCH(
                                                        A169&amp;B169,
                                                        Insumos!I:I,
                                                        0)
                                                )="Equipamento",
                                                INDEX(
                                                    Insumos!F:F,
                                                    MATCH(
                                                        A169&amp;B169,
                                                        Insumos!I:I,
                                                        0)
                                                ),
                                                0
                                            ),
                                            "Não encontrado"),
                                        IFERROR(
                                            INDEX(O:O,
                                                MATCH(
                                                    A169&amp;B169,AG:AG,
                                                    0)
                                            ),
                                            "Não encontrado")
                                    )</f>
        <v>0</v>
      </c>
      <c r="O169" s="20">
        <f>N169*G169/1</f>
        <v>0</v>
      </c>
      <c r="P169" s="20">
        <f>IF(
                        C169="INSUMO",
                                        IFERROR(
                                            IF(
                                                INDEX(
                                                    Insumos!C:C,
                                                    MATCH(
                                                        A169&amp;B169,
                                                        Insumos!I:I,
                                                        0)
                                                )="Transporte",
                                                INDEX(
                                                    Insumos!F:F,
                                                    MATCH(
                                                        A169&amp;B169,
                                                        Insumos!I:I,
                                                        0)
                                                ),
                                                0
                                            ),
                                            "Não encontrado"),
                                        IFERROR(
                                            INDEX(Q:Q,
                                                MATCH(
                                                    A169&amp;B169,AG:AG,
                                                    0)
                                            ),
                                            "Não encontrado")
                                    )</f>
        <v>0</v>
      </c>
      <c r="Q169" s="20">
        <f>P169*G169/1</f>
        <v>0</v>
      </c>
      <c r="R169" s="20">
        <f>IF(
                        C169="INSUMO",
                                        IFERROR(
                                            IF(
                                                INDEX(
                                                    Insumos!C:C,
                                                    MATCH(
                                                        A169&amp;B169,
                                                        Insumos!I:I,
                                                        0)
                                                )="Terceirizados",
                                                INDEX(
                                                    Insumos!F:F,
                                                    MATCH(
                                                        A169&amp;B169,
                                                        Insumos!I:I,
                                                        0)
                                                ),
                                                0
                                            ),
                                            "Não encontrado"),
                                        IFERROR(
                                            INDEX(S:S,
                                                MATCH(
                                                    A169&amp;B169,AG:AG,
                                                    0)
                                            ),
                                            "Não encontrado")
                                    )</f>
        <v>0</v>
      </c>
      <c r="S169" s="20">
        <f>R169*G169/1</f>
        <v>0</v>
      </c>
      <c r="T169" s="20">
        <f>IF(
                        C169="INSUMO",
                                        IFERROR(
                                            IF(
                                                INDEX(
                                                    Insumos!C:C,
                                                    MATCH(
                                                        A169&amp;B169,
                                                        Insumos!I:I,
                                                        0)
                                                )="Comissionamento",
                                                INDEX(
                                                    Insumos!F:F,
                                                    MATCH(
                                                        A169&amp;B169,
                                                        Insumos!I:I,
                                                        0)
                                                ),
                                                0
                                            ),
                                            "Não encontrado"),
                                        IFERROR(
                                            INDEX(U:U,
                                                MATCH(
                                                    A169&amp;B169,AG:AG,
                                                    0)
                                            ),
                                            "Não encontrado")
                                    )</f>
        <v>0</v>
      </c>
      <c r="U169" s="20">
        <f>T169*G169/1</f>
        <v>0</v>
      </c>
      <c r="V169" s="20">
        <f>IF(
                        C169="INSUMO",
                                        IFERROR(
                                            IF(
                                                INDEX(
                                                    Insumos!C:C,
                                                    MATCH(
                                                        A169&amp;B169,
                                                        Insumos!I:I,
                                                        0)
                                                )="Verba",
                                                INDEX(
                                                    Insumos!F:F,
                                                    MATCH(
                                                        A169&amp;B169,
                                                        Insumos!I:I,
                                                        0)
                                                ),
                                                0
                                            ),
                                            "Não encontrado"),
                                        IFERROR(
                                            INDEX(W:W,
                                                MATCH(
                                                    A169&amp;B169,AG:AG,
                                                    0)
                                            ),
                                            "Não encontrado")
                                    )</f>
        <v>0</v>
      </c>
      <c r="W169" s="20">
        <f>V169*G169/1</f>
        <v>0</v>
      </c>
      <c r="X169" s="20">
        <f>IF(
                        C169="INSUMO",
                                        IFERROR(
                                            IF(
                                                INDEX(
                                                    Insumos!C:C,
                                                    MATCH(
                                                        A169&amp;B169,
                                                        Insumos!I:I,
                                                        0)
                                                )="Outro",
                                                INDEX(
                                                    Insumos!F:F,
                                                    MATCH(
                                                        A169&amp;B169,
                                                        Insumos!I:I,
                                                        0)
                                                ),
                                                0
                                            ),
                                            "Não encontrado"),
                                        IFERROR(
                                            INDEX(Y:Y,
                                                MATCH(
                                                    A169&amp;B169,AG:AG,
                                                    0)
                                            ),
                                            "Não encontrado")
                                    )</f>
        <v>0</v>
      </c>
      <c r="Y169" s="20">
        <f>X169*G169/1</f>
        <v>0</v>
      </c>
      <c r="Z169" s="20">
        <f>IF(
                            C169="INSUMO",
                            IFERROR(
                                INDEX(
                                    Insumos!F:F,
                                    MATCH(
                                        A169&amp;B169,
                                        Insumos!I:I,
                                        0)
                                ),
                                "Não encontrado"),
                            IFERROR(
                                INDEX(AA:AA,
                                    MATCH(
                                        A169&amp;B169,AG:AG,
                                        0)
                                ),
                                "Não encontrado")
                        )</f>
        <v>24.3325152</v>
      </c>
      <c r="AA169" s="20">
        <f>G169*Z169</f>
        <v>4.7935054943999997</v>
      </c>
      <c r="AB169" s="44"/>
      <c r="AC169" s="44"/>
      <c r="AD169" s="57" t="s">
        <v>89</v>
      </c>
      <c r="AE169" s="70"/>
      <c r="AF169" s="70"/>
    </row>
    <row r="170" spans="1:33" x14ac:dyDescent="0.2">
      <c r="A170" s="59" t="s">
        <v>673</v>
      </c>
      <c r="B170" s="60" t="s">
        <v>98</v>
      </c>
      <c r="C170" s="71" t="s">
        <v>58</v>
      </c>
      <c r="D170" s="61" t="s">
        <v>488</v>
      </c>
      <c r="E170" s="61" t="s">
        <v>674</v>
      </c>
      <c r="F170" s="17" t="s">
        <v>56</v>
      </c>
      <c r="G170" s="17">
        <v>1</v>
      </c>
      <c r="H170" s="21">
        <f>IF(
                        C170="INSUMO",
                                        IFERROR(
                                            IF(
                                                INDEX(
                                                    Insumos!C:C,
                                                    MATCH(
                                                        A170&amp;B170,
                                                        Insumos!I:I,
                                                        0)
                                                )="Material",
                                                INDEX(
                                                    Insumos!F:F,
                                                    MATCH(
                                                        A170&amp;B170,
                                                        Insumos!I:I,
                                                        0)
                                                ),
                                                0
                                            ),
                                            "Não encontrado"),
                                        IFERROR(
                                            INDEX(I:I,
                                                MATCH(
                                                    A170&amp;B170,AG:AG,
                                                    0)
                                            ),
                                            "Não encontrado")
                                    )</f>
        <v>1.28</v>
      </c>
      <c r="I170" s="21">
        <f>H170*G170/1</f>
        <v>1.28</v>
      </c>
      <c r="J170" s="21">
        <f t="shared" si="36"/>
        <v>0</v>
      </c>
      <c r="K170" s="21">
        <f t="shared" si="36"/>
        <v>0</v>
      </c>
      <c r="L170" s="21">
        <f>IF(
                        C170="INSUMO",
                                        IFERROR(
                                            IF(
                                                INDEX(
                                                    Insumos!C:C,
                                                    MATCH(
                                                        A170&amp;B170,
                                                        Insumos!I:I,
                                                        0)
                                                )="Mao_obra",
                                                INDEX(
                                                    Insumos!F:F,
                                                    MATCH(
                                                        A170&amp;B170,
                                                        Insumos!I:I,
                                                        0)
                                                ),
                                                0
                                            ),
                                            "Não encontrado"),
                                        IFERROR(
                                            INDEX(M:M,
                                                MATCH(
                                                    A170&amp;B170,AG:AG,
                                                    0)
                                            ),
                                            "Não encontrado")
                                    )</f>
        <v>0</v>
      </c>
      <c r="M170" s="21">
        <f>L170*G170/1</f>
        <v>0</v>
      </c>
      <c r="N170" s="21">
        <f>IF(
                        C170="INSUMO",
                                        IFERROR(
                                            IF(
                                                INDEX(
                                                    Insumos!C:C,
                                                    MATCH(
                                                        A170&amp;B170,
                                                        Insumos!I:I,
                                                        0)
                                                )="Equipamento",
                                                INDEX(
                                                    Insumos!F:F,
                                                    MATCH(
                                                        A170&amp;B170,
                                                        Insumos!I:I,
                                                        0)
                                                ),
                                                0
                                            ),
                                            "Não encontrado"),
                                        IFERROR(
                                            INDEX(O:O,
                                                MATCH(
                                                    A170&amp;B170,AG:AG,
                                                    0)
                                            ),
                                            "Não encontrado")
                                    )</f>
        <v>0</v>
      </c>
      <c r="O170" s="21">
        <f>N170*G170/1</f>
        <v>0</v>
      </c>
      <c r="P170" s="21">
        <f>IF(
                        C170="INSUMO",
                                        IFERROR(
                                            IF(
                                                INDEX(
                                                    Insumos!C:C,
                                                    MATCH(
                                                        A170&amp;B170,
                                                        Insumos!I:I,
                                                        0)
                                                )="Transporte",
                                                INDEX(
                                                    Insumos!F:F,
                                                    MATCH(
                                                        A170&amp;B170,
                                                        Insumos!I:I,
                                                        0)
                                                ),
                                                0
                                            ),
                                            "Não encontrado"),
                                        IFERROR(
                                            INDEX(Q:Q,
                                                MATCH(
                                                    A170&amp;B170,AG:AG,
                                                    0)
                                            ),
                                            "Não encontrado")
                                    )</f>
        <v>0</v>
      </c>
      <c r="Q170" s="21">
        <f>P170*G170/1</f>
        <v>0</v>
      </c>
      <c r="R170" s="21">
        <f>IF(
                        C170="INSUMO",
                                        IFERROR(
                                            IF(
                                                INDEX(
                                                    Insumos!C:C,
                                                    MATCH(
                                                        A170&amp;B170,
                                                        Insumos!I:I,
                                                        0)
                                                )="Terceirizados",
                                                INDEX(
                                                    Insumos!F:F,
                                                    MATCH(
                                                        A170&amp;B170,
                                                        Insumos!I:I,
                                                        0)
                                                ),
                                                0
                                            ),
                                            "Não encontrado"),
                                        IFERROR(
                                            INDEX(S:S,
                                                MATCH(
                                                    A170&amp;B170,AG:AG,
                                                    0)
                                            ),
                                            "Não encontrado")
                                    )</f>
        <v>0</v>
      </c>
      <c r="S170" s="21">
        <f>R170*G170/1</f>
        <v>0</v>
      </c>
      <c r="T170" s="21">
        <f>IF(
                        C170="INSUMO",
                                        IFERROR(
                                            IF(
                                                INDEX(
                                                    Insumos!C:C,
                                                    MATCH(
                                                        A170&amp;B170,
                                                        Insumos!I:I,
                                                        0)
                                                )="Comissionamento",
                                                INDEX(
                                                    Insumos!F:F,
                                                    MATCH(
                                                        A170&amp;B170,
                                                        Insumos!I:I,
                                                        0)
                                                ),
                                                0
                                            ),
                                            "Não encontrado"),
                                        IFERROR(
                                            INDEX(U:U,
                                                MATCH(
                                                    A170&amp;B170,AG:AG,
                                                    0)
                                            ),
                                            "Não encontrado")
                                    )</f>
        <v>0</v>
      </c>
      <c r="U170" s="21">
        <f>T170*G170/1</f>
        <v>0</v>
      </c>
      <c r="V170" s="21">
        <f>IF(
                        C170="INSUMO",
                                        IFERROR(
                                            IF(
                                                INDEX(
                                                    Insumos!C:C,
                                                    MATCH(
                                                        A170&amp;B170,
                                                        Insumos!I:I,
                                                        0)
                                                )="Verba",
                                                INDEX(
                                                    Insumos!F:F,
                                                    MATCH(
                                                        A170&amp;B170,
                                                        Insumos!I:I,
                                                        0)
                                                ),
                                                0
                                            ),
                                            "Não encontrado"),
                                        IFERROR(
                                            INDEX(W:W,
                                                MATCH(
                                                    A170&amp;B170,AG:AG,
                                                    0)
                                            ),
                                            "Não encontrado")
                                    )</f>
        <v>0</v>
      </c>
      <c r="W170" s="21">
        <f>V170*G170/1</f>
        <v>0</v>
      </c>
      <c r="X170" s="21">
        <f>IF(
                        C170="INSUMO",
                                        IFERROR(
                                            IF(
                                                INDEX(
                                                    Insumos!C:C,
                                                    MATCH(
                                                        A170&amp;B170,
                                                        Insumos!I:I,
                                                        0)
                                                )="Outro",
                                                INDEX(
                                                    Insumos!F:F,
                                                    MATCH(
                                                        A170&amp;B170,
                                                        Insumos!I:I,
                                                        0)
                                                ),
                                                0
                                            ),
                                            "Não encontrado"),
                                        IFERROR(
                                            INDEX(Y:Y,
                                                MATCH(
                                                    A170&amp;B170,AG:AG,
                                                    0)
                                            ),
                                            "Não encontrado")
                                    )</f>
        <v>0</v>
      </c>
      <c r="Y170" s="21">
        <f>X170*G170/1</f>
        <v>0</v>
      </c>
      <c r="Z170" s="21">
        <f>IF(
                            C170="INSUMO",
                            IFERROR(
                                INDEX(
                                    Insumos!F:F,
                                    MATCH(
                                        A170&amp;B170,
                                        Insumos!I:I,
                                        0)
                                ),
                                "Não encontrado"),
                            IFERROR(
                                INDEX(AA:AA,
                                    MATCH(
                                        A170&amp;B170,AG:AG,
                                        0)
                                ),
                                "Não encontrado")
                        )</f>
        <v>1.28</v>
      </c>
      <c r="AA170" s="21">
        <f>G170*Z170</f>
        <v>1.28</v>
      </c>
      <c r="AB170" s="45"/>
      <c r="AC170" s="45"/>
      <c r="AD170" s="61" t="s">
        <v>89</v>
      </c>
      <c r="AE170" s="72"/>
      <c r="AF170" s="72"/>
    </row>
    <row r="171" spans="1:33" ht="63.75" x14ac:dyDescent="0.2">
      <c r="A171" s="63" t="s">
        <v>195</v>
      </c>
      <c r="B171" s="64" t="s">
        <v>98</v>
      </c>
      <c r="C171" s="65" t="s">
        <v>89</v>
      </c>
      <c r="D171" s="66" t="s">
        <v>488</v>
      </c>
      <c r="E171" s="66" t="s">
        <v>196</v>
      </c>
      <c r="F171" s="67" t="s">
        <v>56</v>
      </c>
      <c r="G171" s="22"/>
      <c r="H171" s="23"/>
      <c r="I171" s="23">
        <f>SUM(I172:I174)</f>
        <v>2.4445000000000001</v>
      </c>
      <c r="J171" s="23"/>
      <c r="K171" s="23">
        <f>SUM(K172:K174)</f>
        <v>7.5746143719999992</v>
      </c>
      <c r="L171" s="23"/>
      <c r="M171" s="23">
        <f>SUM(M172:M174)</f>
        <v>7.5746143719999992</v>
      </c>
      <c r="N171" s="23"/>
      <c r="O171" s="23">
        <f>SUM(O172:O174)</f>
        <v>0</v>
      </c>
      <c r="P171" s="23"/>
      <c r="Q171" s="23">
        <f>SUM(Q172:Q174)</f>
        <v>0</v>
      </c>
      <c r="R171" s="23"/>
      <c r="S171" s="23">
        <f>SUM(S172:S174)</f>
        <v>0</v>
      </c>
      <c r="T171" s="23"/>
      <c r="U171" s="23">
        <f>SUM(U172:U174)</f>
        <v>0</v>
      </c>
      <c r="V171" s="23"/>
      <c r="W171" s="23">
        <f>SUM(W172:W174)</f>
        <v>0</v>
      </c>
      <c r="X171" s="23"/>
      <c r="Y171" s="23">
        <f>SUM(Y172:Y174)</f>
        <v>0</v>
      </c>
      <c r="Z171" s="23"/>
      <c r="AA171" s="23">
        <f>SUM(AA172:AA174)</f>
        <v>10.019114371999999</v>
      </c>
      <c r="AB171" s="43" t="s">
        <v>89</v>
      </c>
      <c r="AC171" s="43"/>
      <c r="AD171" s="66" t="s">
        <v>89</v>
      </c>
      <c r="AE171" s="68" t="s">
        <v>89</v>
      </c>
      <c r="AF171" s="68" t="s">
        <v>659</v>
      </c>
      <c r="AG171" t="str">
        <f>A171&amp;B171&amp;C171</f>
        <v>91875SINAPI</v>
      </c>
    </row>
    <row r="172" spans="1:33" ht="25.5" x14ac:dyDescent="0.2">
      <c r="A172" s="59" t="s">
        <v>653</v>
      </c>
      <c r="B172" s="60" t="s">
        <v>98</v>
      </c>
      <c r="C172" s="71" t="s">
        <v>46</v>
      </c>
      <c r="D172" s="61" t="s">
        <v>488</v>
      </c>
      <c r="E172" s="61" t="s">
        <v>654</v>
      </c>
      <c r="F172" s="17" t="s">
        <v>511</v>
      </c>
      <c r="G172" s="17">
        <v>0.13700000000000001</v>
      </c>
      <c r="H172" s="21">
        <f>IF(
                        C172="INSUMO",
                                        IFERROR(
                                            IF(
                                                INDEX(
                                                    Insumos!C:C,
                                                    MATCH(
                                                        A172&amp;B172,
                                                        Insumos!I:I,
                                                        0)
                                                )="Material",
                                                INDEX(
                                                    Insumos!F:F,
                                                    MATCH(
                                                        A172&amp;B172,
                                                        Insumos!I:I,
                                                        0)
                                                ),
                                                0
                                            ),
                                            "Não encontrado"),
                                        IFERROR(
                                            INDEX(I:I,
                                                MATCH(
                                                    A172&amp;B172,AG:AG,
                                                    0)
                                            ),
                                            "Não encontrado")
                                    )</f>
        <v>4.25</v>
      </c>
      <c r="I172" s="21">
        <f>H172*G172/1</f>
        <v>0.58225000000000005</v>
      </c>
      <c r="J172" s="21">
        <f t="shared" ref="J172:K174" si="37">T172 + N172 + L172 + X172 + R172 + P172 + V172</f>
        <v>35.206640799999995</v>
      </c>
      <c r="K172" s="21">
        <f t="shared" si="37"/>
        <v>4.8233097895999997</v>
      </c>
      <c r="L172" s="21">
        <f>IF(
                        C172="INSUMO",
                                        IFERROR(
                                            IF(
                                                INDEX(
                                                    Insumos!C:C,
                                                    MATCH(
                                                        A172&amp;B172,
                                                        Insumos!I:I,
                                                        0)
                                                )="Mao_obra",
                                                INDEX(
                                                    Insumos!F:F,
                                                    MATCH(
                                                        A172&amp;B172,
                                                        Insumos!I:I,
                                                        0)
                                                ),
                                                0
                                            ),
                                            "Não encontrado"),
                                        IFERROR(
                                            INDEX(M:M,
                                                MATCH(
                                                    A172&amp;B172,AG:AG,
                                                    0)
                                            ),
                                            "Não encontrado")
                                    )</f>
        <v>35.206640799999995</v>
      </c>
      <c r="M172" s="21">
        <f>L172*G172/1</f>
        <v>4.8233097895999997</v>
      </c>
      <c r="N172" s="21">
        <f>IF(
                        C172="INSUMO",
                                        IFERROR(
                                            IF(
                                                INDEX(
                                                    Insumos!C:C,
                                                    MATCH(
                                                        A172&amp;B172,
                                                        Insumos!I:I,
                                                        0)
                                                )="Equipamento",
                                                INDEX(
                                                    Insumos!F:F,
                                                    MATCH(
                                                        A172&amp;B172,
                                                        Insumos!I:I,
                                                        0)
                                                ),
                                                0
                                            ),
                                            "Não encontrado"),
                                        IFERROR(
                                            INDEX(O:O,
                                                MATCH(
                                                    A172&amp;B172,AG:AG,
                                                    0)
                                            ),
                                            "Não encontrado")
                                    )</f>
        <v>0</v>
      </c>
      <c r="O172" s="21">
        <f>N172*G172/1</f>
        <v>0</v>
      </c>
      <c r="P172" s="21">
        <f>IF(
                        C172="INSUMO",
                                        IFERROR(
                                            IF(
                                                INDEX(
                                                    Insumos!C:C,
                                                    MATCH(
                                                        A172&amp;B172,
                                                        Insumos!I:I,
                                                        0)
                                                )="Transporte",
                                                INDEX(
                                                    Insumos!F:F,
                                                    MATCH(
                                                        A172&amp;B172,
                                                        Insumos!I:I,
                                                        0)
                                                ),
                                                0
                                            ),
                                            "Não encontrado"),
                                        IFERROR(
                                            INDEX(Q:Q,
                                                MATCH(
                                                    A172&amp;B172,AG:AG,
                                                    0)
                                            ),
                                            "Não encontrado")
                                    )</f>
        <v>0</v>
      </c>
      <c r="Q172" s="21">
        <f>P172*G172/1</f>
        <v>0</v>
      </c>
      <c r="R172" s="21">
        <f>IF(
                        C172="INSUMO",
                                        IFERROR(
                                            IF(
                                                INDEX(
                                                    Insumos!C:C,
                                                    MATCH(
                                                        A172&amp;B172,
                                                        Insumos!I:I,
                                                        0)
                                                )="Terceirizados",
                                                INDEX(
                                                    Insumos!F:F,
                                                    MATCH(
                                                        A172&amp;B172,
                                                        Insumos!I:I,
                                                        0)
                                                ),
                                                0
                                            ),
                                            "Não encontrado"),
                                        IFERROR(
                                            INDEX(S:S,
                                                MATCH(
                                                    A172&amp;B172,AG:AG,
                                                    0)
                                            ),
                                            "Não encontrado")
                                    )</f>
        <v>0</v>
      </c>
      <c r="S172" s="21">
        <f>R172*G172/1</f>
        <v>0</v>
      </c>
      <c r="T172" s="21">
        <f>IF(
                        C172="INSUMO",
                                        IFERROR(
                                            IF(
                                                INDEX(
                                                    Insumos!C:C,
                                                    MATCH(
                                                        A172&amp;B172,
                                                        Insumos!I:I,
                                                        0)
                                                )="Comissionamento",
                                                INDEX(
                                                    Insumos!F:F,
                                                    MATCH(
                                                        A172&amp;B172,
                                                        Insumos!I:I,
                                                        0)
                                                ),
                                                0
                                            ),
                                            "Não encontrado"),
                                        IFERROR(
                                            INDEX(U:U,
                                                MATCH(
                                                    A172&amp;B172,AG:AG,
                                                    0)
                                            ),
                                            "Não encontrado")
                                    )</f>
        <v>0</v>
      </c>
      <c r="U172" s="21">
        <f>T172*G172/1</f>
        <v>0</v>
      </c>
      <c r="V172" s="21">
        <f>IF(
                        C172="INSUMO",
                                        IFERROR(
                                            IF(
                                                INDEX(
                                                    Insumos!C:C,
                                                    MATCH(
                                                        A172&amp;B172,
                                                        Insumos!I:I,
                                                        0)
                                                )="Verba",
                                                INDEX(
                                                    Insumos!F:F,
                                                    MATCH(
                                                        A172&amp;B172,
                                                        Insumos!I:I,
                                                        0)
                                                ),
                                                0
                                            ),
                                            "Não encontrado"),
                                        IFERROR(
                                            INDEX(W:W,
                                                MATCH(
                                                    A172&amp;B172,AG:AG,
                                                    0)
                                            ),
                                            "Não encontrado")
                                    )</f>
        <v>0</v>
      </c>
      <c r="W172" s="21">
        <f>V172*G172/1</f>
        <v>0</v>
      </c>
      <c r="X172" s="21">
        <f>IF(
                        C172="INSUMO",
                                        IFERROR(
                                            IF(
                                                INDEX(
                                                    Insumos!C:C,
                                                    MATCH(
                                                        A172&amp;B172,
                                                        Insumos!I:I,
                                                        0)
                                                )="Outro",
                                                INDEX(
                                                    Insumos!F:F,
                                                    MATCH(
                                                        A172&amp;B172,
                                                        Insumos!I:I,
                                                        0)
                                                ),
                                                0
                                            ),
                                            "Não encontrado"),
                                        IFERROR(
                                            INDEX(Y:Y,
                                                MATCH(
                                                    A172&amp;B172,AG:AG,
                                                    0)
                                            ),
                                            "Não encontrado")
                                    )</f>
        <v>0</v>
      </c>
      <c r="Y172" s="21">
        <f>X172*G172/1</f>
        <v>0</v>
      </c>
      <c r="Z172" s="21">
        <f>IF(
                            C172="INSUMO",
                            IFERROR(
                                INDEX(
                                    Insumos!F:F,
                                    MATCH(
                                        A172&amp;B172,
                                        Insumos!I:I,
                                        0)
                                ),
                                "Não encontrado"),
                            IFERROR(
                                INDEX(AA:AA,
                                    MATCH(
                                        A172&amp;B172,AG:AG,
                                        0)
                                ),
                                "Não encontrado")
                        )</f>
        <v>39.456640799999995</v>
      </c>
      <c r="AA172" s="21">
        <f>G172*Z172</f>
        <v>5.4055597895999998</v>
      </c>
      <c r="AB172" s="45"/>
      <c r="AC172" s="45"/>
      <c r="AD172" s="61" t="s">
        <v>89</v>
      </c>
      <c r="AE172" s="72"/>
      <c r="AF172" s="72"/>
    </row>
    <row r="173" spans="1:33" ht="25.5" x14ac:dyDescent="0.2">
      <c r="A173" s="54" t="s">
        <v>655</v>
      </c>
      <c r="B173" s="55" t="s">
        <v>98</v>
      </c>
      <c r="C173" s="69" t="s">
        <v>46</v>
      </c>
      <c r="D173" s="57" t="s">
        <v>488</v>
      </c>
      <c r="E173" s="57" t="s">
        <v>656</v>
      </c>
      <c r="F173" s="16" t="s">
        <v>511</v>
      </c>
      <c r="G173" s="16">
        <v>0.13700000000000001</v>
      </c>
      <c r="H173" s="20">
        <f>IF(
                        C173="INSUMO",
                                        IFERROR(
                                            IF(
                                                INDEX(
                                                    Insumos!C:C,
                                                    MATCH(
                                                        A173&amp;B173,
                                                        Insumos!I:I,
                                                        0)
                                                )="Material",
                                                INDEX(
                                                    Insumos!F:F,
                                                    MATCH(
                                                        A173&amp;B173,
                                                        Insumos!I:I,
                                                        0)
                                                ),
                                                0
                                            ),
                                            "Não encontrado"),
                                        IFERROR(
                                            INDEX(I:I,
                                                MATCH(
                                                    A173&amp;B173,AG:AG,
                                                    0)
                                            ),
                                            "Não encontrado")
                                    )</f>
        <v>4.25</v>
      </c>
      <c r="I173" s="20">
        <f>H173*G173/1</f>
        <v>0.58225000000000005</v>
      </c>
      <c r="J173" s="20">
        <f t="shared" si="37"/>
        <v>20.0825152</v>
      </c>
      <c r="K173" s="20">
        <f t="shared" si="37"/>
        <v>2.7513045824</v>
      </c>
      <c r="L173" s="20">
        <f>IF(
                        C173="INSUMO",
                                        IFERROR(
                                            IF(
                                                INDEX(
                                                    Insumos!C:C,
                                                    MATCH(
                                                        A173&amp;B173,
                                                        Insumos!I:I,
                                                        0)
                                                )="Mao_obra",
                                                INDEX(
                                                    Insumos!F:F,
                                                    MATCH(
                                                        A173&amp;B173,
                                                        Insumos!I:I,
                                                        0)
                                                ),
                                                0
                                            ),
                                            "Não encontrado"),
                                        IFERROR(
                                            INDEX(M:M,
                                                MATCH(
                                                    A173&amp;B173,AG:AG,
                                                    0)
                                            ),
                                            "Não encontrado")
                                    )</f>
        <v>20.0825152</v>
      </c>
      <c r="M173" s="20">
        <f>L173*G173/1</f>
        <v>2.7513045824</v>
      </c>
      <c r="N173" s="20">
        <f>IF(
                        C173="INSUMO",
                                        IFERROR(
                                            IF(
                                                INDEX(
                                                    Insumos!C:C,
                                                    MATCH(
                                                        A173&amp;B173,
                                                        Insumos!I:I,
                                                        0)
                                                )="Equipamento",
                                                INDEX(
                                                    Insumos!F:F,
                                                    MATCH(
                                                        A173&amp;B173,
                                                        Insumos!I:I,
                                                        0)
                                                ),
                                                0
                                            ),
                                            "Não encontrado"),
                                        IFERROR(
                                            INDEX(O:O,
                                                MATCH(
                                                    A173&amp;B173,AG:AG,
                                                    0)
                                            ),
                                            "Não encontrado")
                                    )</f>
        <v>0</v>
      </c>
      <c r="O173" s="20">
        <f>N173*G173/1</f>
        <v>0</v>
      </c>
      <c r="P173" s="20">
        <f>IF(
                        C173="INSUMO",
                                        IFERROR(
                                            IF(
                                                INDEX(
                                                    Insumos!C:C,
                                                    MATCH(
                                                        A173&amp;B173,
                                                        Insumos!I:I,
                                                        0)
                                                )="Transporte",
                                                INDEX(
                                                    Insumos!F:F,
                                                    MATCH(
                                                        A173&amp;B173,
                                                        Insumos!I:I,
                                                        0)
                                                ),
                                                0
                                            ),
                                            "Não encontrado"),
                                        IFERROR(
                                            INDEX(Q:Q,
                                                MATCH(
                                                    A173&amp;B173,AG:AG,
                                                    0)
                                            ),
                                            "Não encontrado")
                                    )</f>
        <v>0</v>
      </c>
      <c r="Q173" s="20">
        <f>P173*G173/1</f>
        <v>0</v>
      </c>
      <c r="R173" s="20">
        <f>IF(
                        C173="INSUMO",
                                        IFERROR(
                                            IF(
                                                INDEX(
                                                    Insumos!C:C,
                                                    MATCH(
                                                        A173&amp;B173,
                                                        Insumos!I:I,
                                                        0)
                                                )="Terceirizados",
                                                INDEX(
                                                    Insumos!F:F,
                                                    MATCH(
                                                        A173&amp;B173,
                                                        Insumos!I:I,
                                                        0)
                                                ),
                                                0
                                            ),
                                            "Não encontrado"),
                                        IFERROR(
                                            INDEX(S:S,
                                                MATCH(
                                                    A173&amp;B173,AG:AG,
                                                    0)
                                            ),
                                            "Não encontrado")
                                    )</f>
        <v>0</v>
      </c>
      <c r="S173" s="20">
        <f>R173*G173/1</f>
        <v>0</v>
      </c>
      <c r="T173" s="20">
        <f>IF(
                        C173="INSUMO",
                                        IFERROR(
                                            IF(
                                                INDEX(
                                                    Insumos!C:C,
                                                    MATCH(
                                                        A173&amp;B173,
                                                        Insumos!I:I,
                                                        0)
                                                )="Comissionamento",
                                                INDEX(
                                                    Insumos!F:F,
                                                    MATCH(
                                                        A173&amp;B173,
                                                        Insumos!I:I,
                                                        0)
                                                ),
                                                0
                                            ),
                                            "Não encontrado"),
                                        IFERROR(
                                            INDEX(U:U,
                                                MATCH(
                                                    A173&amp;B173,AG:AG,
                                                    0)
                                            ),
                                            "Não encontrado")
                                    )</f>
        <v>0</v>
      </c>
      <c r="U173" s="20">
        <f>T173*G173/1</f>
        <v>0</v>
      </c>
      <c r="V173" s="20">
        <f>IF(
                        C173="INSUMO",
                                        IFERROR(
                                            IF(
                                                INDEX(
                                                    Insumos!C:C,
                                                    MATCH(
                                                        A173&amp;B173,
                                                        Insumos!I:I,
                                                        0)
                                                )="Verba",
                                                INDEX(
                                                    Insumos!F:F,
                                                    MATCH(
                                                        A173&amp;B173,
                                                        Insumos!I:I,
                                                        0)
                                                ),
                                                0
                                            ),
                                            "Não encontrado"),
                                        IFERROR(
                                            INDEX(W:W,
                                                MATCH(
                                                    A173&amp;B173,AG:AG,
                                                    0)
                                            ),
                                            "Não encontrado")
                                    )</f>
        <v>0</v>
      </c>
      <c r="W173" s="20">
        <f>V173*G173/1</f>
        <v>0</v>
      </c>
      <c r="X173" s="20">
        <f>IF(
                        C173="INSUMO",
                                        IFERROR(
                                            IF(
                                                INDEX(
                                                    Insumos!C:C,
                                                    MATCH(
                                                        A173&amp;B173,
                                                        Insumos!I:I,
                                                        0)
                                                )="Outro",
                                                INDEX(
                                                    Insumos!F:F,
                                                    MATCH(
                                                        A173&amp;B173,
                                                        Insumos!I:I,
                                                        0)
                                                ),
                                                0
                                            ),
                                            "Não encontrado"),
                                        IFERROR(
                                            INDEX(Y:Y,
                                                MATCH(
                                                    A173&amp;B173,AG:AG,
                                                    0)
                                            ),
                                            "Não encontrado")
                                    )</f>
        <v>0</v>
      </c>
      <c r="Y173" s="20">
        <f>X173*G173/1</f>
        <v>0</v>
      </c>
      <c r="Z173" s="20">
        <f>IF(
                            C173="INSUMO",
                            IFERROR(
                                INDEX(
                                    Insumos!F:F,
                                    MATCH(
                                        A173&amp;B173,
                                        Insumos!I:I,
                                        0)
                                ),
                                "Não encontrado"),
                            IFERROR(
                                INDEX(AA:AA,
                                    MATCH(
                                        A173&amp;B173,AG:AG,
                                        0)
                                ),
                                "Não encontrado")
                        )</f>
        <v>24.3325152</v>
      </c>
      <c r="AA173" s="20">
        <f>G173*Z173</f>
        <v>3.3335545824000001</v>
      </c>
      <c r="AB173" s="44"/>
      <c r="AC173" s="44"/>
      <c r="AD173" s="57" t="s">
        <v>89</v>
      </c>
      <c r="AE173" s="70"/>
      <c r="AF173" s="70"/>
    </row>
    <row r="174" spans="1:33" x14ac:dyDescent="0.2">
      <c r="A174" s="59" t="s">
        <v>673</v>
      </c>
      <c r="B174" s="60" t="s">
        <v>98</v>
      </c>
      <c r="C174" s="71" t="s">
        <v>58</v>
      </c>
      <c r="D174" s="61" t="s">
        <v>488</v>
      </c>
      <c r="E174" s="61" t="s">
        <v>674</v>
      </c>
      <c r="F174" s="17" t="s">
        <v>56</v>
      </c>
      <c r="G174" s="17">
        <v>1</v>
      </c>
      <c r="H174" s="21">
        <f>IF(
                        C174="INSUMO",
                                        IFERROR(
                                            IF(
                                                INDEX(
                                                    Insumos!C:C,
                                                    MATCH(
                                                        A174&amp;B174,
                                                        Insumos!I:I,
                                                        0)
                                                )="Material",
                                                INDEX(
                                                    Insumos!F:F,
                                                    MATCH(
                                                        A174&amp;B174,
                                                        Insumos!I:I,
                                                        0)
                                                ),
                                                0
                                            ),
                                            "Não encontrado"),
                                        IFERROR(
                                            INDEX(I:I,
                                                MATCH(
                                                    A174&amp;B174,AG:AG,
                                                    0)
                                            ),
                                            "Não encontrado")
                                    )</f>
        <v>1.28</v>
      </c>
      <c r="I174" s="21">
        <f>H174*G174/1</f>
        <v>1.28</v>
      </c>
      <c r="J174" s="21">
        <f t="shared" si="37"/>
        <v>0</v>
      </c>
      <c r="K174" s="21">
        <f t="shared" si="37"/>
        <v>0</v>
      </c>
      <c r="L174" s="21">
        <f>IF(
                        C174="INSUMO",
                                        IFERROR(
                                            IF(
                                                INDEX(
                                                    Insumos!C:C,
                                                    MATCH(
                                                        A174&amp;B174,
                                                        Insumos!I:I,
                                                        0)
                                                )="Mao_obra",
                                                INDEX(
                                                    Insumos!F:F,
                                                    MATCH(
                                                        A174&amp;B174,
                                                        Insumos!I:I,
                                                        0)
                                                ),
                                                0
                                            ),
                                            "Não encontrado"),
                                        IFERROR(
                                            INDEX(M:M,
                                                MATCH(
                                                    A174&amp;B174,AG:AG,
                                                    0)
                                            ),
                                            "Não encontrado")
                                    )</f>
        <v>0</v>
      </c>
      <c r="M174" s="21">
        <f>L174*G174/1</f>
        <v>0</v>
      </c>
      <c r="N174" s="21">
        <f>IF(
                        C174="INSUMO",
                                        IFERROR(
                                            IF(
                                                INDEX(
                                                    Insumos!C:C,
                                                    MATCH(
                                                        A174&amp;B174,
                                                        Insumos!I:I,
                                                        0)
                                                )="Equipamento",
                                                INDEX(
                                                    Insumos!F:F,
                                                    MATCH(
                                                        A174&amp;B174,
                                                        Insumos!I:I,
                                                        0)
                                                ),
                                                0
                                            ),
                                            "Não encontrado"),
                                        IFERROR(
                                            INDEX(O:O,
                                                MATCH(
                                                    A174&amp;B174,AG:AG,
                                                    0)
                                            ),
                                            "Não encontrado")
                                    )</f>
        <v>0</v>
      </c>
      <c r="O174" s="21">
        <f>N174*G174/1</f>
        <v>0</v>
      </c>
      <c r="P174" s="21">
        <f>IF(
                        C174="INSUMO",
                                        IFERROR(
                                            IF(
                                                INDEX(
                                                    Insumos!C:C,
                                                    MATCH(
                                                        A174&amp;B174,
                                                        Insumos!I:I,
                                                        0)
                                                )="Transporte",
                                                INDEX(
                                                    Insumos!F:F,
                                                    MATCH(
                                                        A174&amp;B174,
                                                        Insumos!I:I,
                                                        0)
                                                ),
                                                0
                                            ),
                                            "Não encontrado"),
                                        IFERROR(
                                            INDEX(Q:Q,
                                                MATCH(
                                                    A174&amp;B174,AG:AG,
                                                    0)
                                            ),
                                            "Não encontrado")
                                    )</f>
        <v>0</v>
      </c>
      <c r="Q174" s="21">
        <f>P174*G174/1</f>
        <v>0</v>
      </c>
      <c r="R174" s="21">
        <f>IF(
                        C174="INSUMO",
                                        IFERROR(
                                            IF(
                                                INDEX(
                                                    Insumos!C:C,
                                                    MATCH(
                                                        A174&amp;B174,
                                                        Insumos!I:I,
                                                        0)
                                                )="Terceirizados",
                                                INDEX(
                                                    Insumos!F:F,
                                                    MATCH(
                                                        A174&amp;B174,
                                                        Insumos!I:I,
                                                        0)
                                                ),
                                                0
                                            ),
                                            "Não encontrado"),
                                        IFERROR(
                                            INDEX(S:S,
                                                MATCH(
                                                    A174&amp;B174,AG:AG,
                                                    0)
                                            ),
                                            "Não encontrado")
                                    )</f>
        <v>0</v>
      </c>
      <c r="S174" s="21">
        <f>R174*G174/1</f>
        <v>0</v>
      </c>
      <c r="T174" s="21">
        <f>IF(
                        C174="INSUMO",
                                        IFERROR(
                                            IF(
                                                INDEX(
                                                    Insumos!C:C,
                                                    MATCH(
                                                        A174&amp;B174,
                                                        Insumos!I:I,
                                                        0)
                                                )="Comissionamento",
                                                INDEX(
                                                    Insumos!F:F,
                                                    MATCH(
                                                        A174&amp;B174,
                                                        Insumos!I:I,
                                                        0)
                                                ),
                                                0
                                            ),
                                            "Não encontrado"),
                                        IFERROR(
                                            INDEX(U:U,
                                                MATCH(
                                                    A174&amp;B174,AG:AG,
                                                    0)
                                            ),
                                            "Não encontrado")
                                    )</f>
        <v>0</v>
      </c>
      <c r="U174" s="21">
        <f>T174*G174/1</f>
        <v>0</v>
      </c>
      <c r="V174" s="21">
        <f>IF(
                        C174="INSUMO",
                                        IFERROR(
                                            IF(
                                                INDEX(
                                                    Insumos!C:C,
                                                    MATCH(
                                                        A174&amp;B174,
                                                        Insumos!I:I,
                                                        0)
                                                )="Verba",
                                                INDEX(
                                                    Insumos!F:F,
                                                    MATCH(
                                                        A174&amp;B174,
                                                        Insumos!I:I,
                                                        0)
                                                ),
                                                0
                                            ),
                                            "Não encontrado"),
                                        IFERROR(
                                            INDEX(W:W,
                                                MATCH(
                                                    A174&amp;B174,AG:AG,
                                                    0)
                                            ),
                                            "Não encontrado")
                                    )</f>
        <v>0</v>
      </c>
      <c r="W174" s="21">
        <f>V174*G174/1</f>
        <v>0</v>
      </c>
      <c r="X174" s="21">
        <f>IF(
                        C174="INSUMO",
                                        IFERROR(
                                            IF(
                                                INDEX(
                                                    Insumos!C:C,
                                                    MATCH(
                                                        A174&amp;B174,
                                                        Insumos!I:I,
                                                        0)
                                                )="Outro",
                                                INDEX(
                                                    Insumos!F:F,
                                                    MATCH(
                                                        A174&amp;B174,
                                                        Insumos!I:I,
                                                        0)
                                                ),
                                                0
                                            ),
                                            "Não encontrado"),
                                        IFERROR(
                                            INDEX(Y:Y,
                                                MATCH(
                                                    A174&amp;B174,AG:AG,
                                                    0)
                                            ),
                                            "Não encontrado")
                                    )</f>
        <v>0</v>
      </c>
      <c r="Y174" s="21">
        <f>X174*G174/1</f>
        <v>0</v>
      </c>
      <c r="Z174" s="21">
        <f>IF(
                            C174="INSUMO",
                            IFERROR(
                                INDEX(
                                    Insumos!F:F,
                                    MATCH(
                                        A174&amp;B174,
                                        Insumos!I:I,
                                        0)
                                ),
                                "Não encontrado"),
                            IFERROR(
                                INDEX(AA:AA,
                                    MATCH(
                                        A174&amp;B174,AG:AG,
                                        0)
                                ),
                                "Não encontrado")
                        )</f>
        <v>1.28</v>
      </c>
      <c r="AA174" s="21">
        <f>G174*Z174</f>
        <v>1.28</v>
      </c>
      <c r="AB174" s="45"/>
      <c r="AC174" s="45"/>
      <c r="AD174" s="61" t="s">
        <v>89</v>
      </c>
      <c r="AE174" s="72"/>
      <c r="AF174" s="72"/>
    </row>
    <row r="175" spans="1:33" ht="25.5" x14ac:dyDescent="0.2">
      <c r="A175" s="63" t="s">
        <v>204</v>
      </c>
      <c r="B175" s="64" t="s">
        <v>45</v>
      </c>
      <c r="C175" s="65" t="s">
        <v>89</v>
      </c>
      <c r="D175" s="66" t="s">
        <v>488</v>
      </c>
      <c r="E175" s="66" t="s">
        <v>205</v>
      </c>
      <c r="F175" s="67" t="s">
        <v>56</v>
      </c>
      <c r="G175" s="22"/>
      <c r="H175" s="23"/>
      <c r="I175" s="23">
        <f>SUM(I176:I178)</f>
        <v>13.330500000000001</v>
      </c>
      <c r="J175" s="23"/>
      <c r="K175" s="23">
        <f>SUM(K176:K178)</f>
        <v>4.0361083879999997</v>
      </c>
      <c r="L175" s="23"/>
      <c r="M175" s="23">
        <f>SUM(M176:M178)</f>
        <v>4.0361083879999997</v>
      </c>
      <c r="N175" s="23"/>
      <c r="O175" s="23">
        <f>SUM(O176:O178)</f>
        <v>0</v>
      </c>
      <c r="P175" s="23"/>
      <c r="Q175" s="23">
        <f>SUM(Q176:Q178)</f>
        <v>0</v>
      </c>
      <c r="R175" s="23"/>
      <c r="S175" s="23">
        <f>SUM(S176:S178)</f>
        <v>0</v>
      </c>
      <c r="T175" s="23"/>
      <c r="U175" s="23">
        <f>SUM(U176:U178)</f>
        <v>0</v>
      </c>
      <c r="V175" s="23"/>
      <c r="W175" s="23">
        <f>SUM(W176:W178)</f>
        <v>0</v>
      </c>
      <c r="X175" s="23"/>
      <c r="Y175" s="23">
        <f>SUM(Y176:Y178)</f>
        <v>0</v>
      </c>
      <c r="Z175" s="23"/>
      <c r="AA175" s="23">
        <f>SUM(AA176:AA178)</f>
        <v>17.366608388</v>
      </c>
      <c r="AB175" s="43" t="s">
        <v>89</v>
      </c>
      <c r="AC175" s="43"/>
      <c r="AD175" s="66" t="s">
        <v>89</v>
      </c>
      <c r="AE175" s="68" t="s">
        <v>89</v>
      </c>
      <c r="AF175" s="68" t="s">
        <v>491</v>
      </c>
      <c r="AG175" t="str">
        <f>A175&amp;B175&amp;C175</f>
        <v>0409PRÓPRIA</v>
      </c>
    </row>
    <row r="176" spans="1:33" ht="25.5" x14ac:dyDescent="0.2">
      <c r="A176" s="59" t="s">
        <v>653</v>
      </c>
      <c r="B176" s="60" t="s">
        <v>98</v>
      </c>
      <c r="C176" s="71" t="s">
        <v>46</v>
      </c>
      <c r="D176" s="61" t="s">
        <v>488</v>
      </c>
      <c r="E176" s="61" t="s">
        <v>654</v>
      </c>
      <c r="F176" s="17" t="s">
        <v>511</v>
      </c>
      <c r="G176" s="17">
        <v>7.2999999999999995E-2</v>
      </c>
      <c r="H176" s="21">
        <f>IF(
                        C176="INSUMO",
                                        IFERROR(
                                            IF(
                                                INDEX(
                                                    Insumos!C:C,
                                                    MATCH(
                                                        A176&amp;B176,
                                                        Insumos!I:I,
                                                        0)
                                                )="Material",
                                                INDEX(
                                                    Insumos!F:F,
                                                    MATCH(
                                                        A176&amp;B176,
                                                        Insumos!I:I,
                                                        0)
                                                ),
                                                0
                                            ),
                                            "Não encontrado"),
                                        IFERROR(
                                            INDEX(I:I,
                                                MATCH(
                                                    A176&amp;B176,AG:AG,
                                                    0)
                                            ),
                                            "Não encontrado")
                                    )</f>
        <v>4.25</v>
      </c>
      <c r="I176" s="21">
        <f>H176*G176/1</f>
        <v>0.31024999999999997</v>
      </c>
      <c r="J176" s="21">
        <f t="shared" ref="J176:K178" si="38">T176 + N176 + L176 + X176 + R176 + P176 + V176</f>
        <v>35.206640799999995</v>
      </c>
      <c r="K176" s="21">
        <f t="shared" si="38"/>
        <v>2.5700847783999996</v>
      </c>
      <c r="L176" s="21">
        <f>IF(
                        C176="INSUMO",
                                        IFERROR(
                                            IF(
                                                INDEX(
                                                    Insumos!C:C,
                                                    MATCH(
                                                        A176&amp;B176,
                                                        Insumos!I:I,
                                                        0)
                                                )="Mao_obra",
                                                INDEX(
                                                    Insumos!F:F,
                                                    MATCH(
                                                        A176&amp;B176,
                                                        Insumos!I:I,
                                                        0)
                                                ),
                                                0
                                            ),
                                            "Não encontrado"),
                                        IFERROR(
                                            INDEX(M:M,
                                                MATCH(
                                                    A176&amp;B176,AG:AG,
                                                    0)
                                            ),
                                            "Não encontrado")
                                    )</f>
        <v>35.206640799999995</v>
      </c>
      <c r="M176" s="21">
        <f>L176*G176/1</f>
        <v>2.5700847783999996</v>
      </c>
      <c r="N176" s="21">
        <f>IF(
                        C176="INSUMO",
                                        IFERROR(
                                            IF(
                                                INDEX(
                                                    Insumos!C:C,
                                                    MATCH(
                                                        A176&amp;B176,
                                                        Insumos!I:I,
                                                        0)
                                                )="Equipamento",
                                                INDEX(
                                                    Insumos!F:F,
                                                    MATCH(
                                                        A176&amp;B176,
                                                        Insumos!I:I,
                                                        0)
                                                ),
                                                0
                                            ),
                                            "Não encontrado"),
                                        IFERROR(
                                            INDEX(O:O,
                                                MATCH(
                                                    A176&amp;B176,AG:AG,
                                                    0)
                                            ),
                                            "Não encontrado")
                                    )</f>
        <v>0</v>
      </c>
      <c r="O176" s="21">
        <f>N176*G176/1</f>
        <v>0</v>
      </c>
      <c r="P176" s="21">
        <f>IF(
                        C176="INSUMO",
                                        IFERROR(
                                            IF(
                                                INDEX(
                                                    Insumos!C:C,
                                                    MATCH(
                                                        A176&amp;B176,
                                                        Insumos!I:I,
                                                        0)
                                                )="Transporte",
                                                INDEX(
                                                    Insumos!F:F,
                                                    MATCH(
                                                        A176&amp;B176,
                                                        Insumos!I:I,
                                                        0)
                                                ),
                                                0
                                            ),
                                            "Não encontrado"),
                                        IFERROR(
                                            INDEX(Q:Q,
                                                MATCH(
                                                    A176&amp;B176,AG:AG,
                                                    0)
                                            ),
                                            "Não encontrado")
                                    )</f>
        <v>0</v>
      </c>
      <c r="Q176" s="21">
        <f>P176*G176/1</f>
        <v>0</v>
      </c>
      <c r="R176" s="21">
        <f>IF(
                        C176="INSUMO",
                                        IFERROR(
                                            IF(
                                                INDEX(
                                                    Insumos!C:C,
                                                    MATCH(
                                                        A176&amp;B176,
                                                        Insumos!I:I,
                                                        0)
                                                )="Terceirizados",
                                                INDEX(
                                                    Insumos!F:F,
                                                    MATCH(
                                                        A176&amp;B176,
                                                        Insumos!I:I,
                                                        0)
                                                ),
                                                0
                                            ),
                                            "Não encontrado"),
                                        IFERROR(
                                            INDEX(S:S,
                                                MATCH(
                                                    A176&amp;B176,AG:AG,
                                                    0)
                                            ),
                                            "Não encontrado")
                                    )</f>
        <v>0</v>
      </c>
      <c r="S176" s="21">
        <f>R176*G176/1</f>
        <v>0</v>
      </c>
      <c r="T176" s="21">
        <f>IF(
                        C176="INSUMO",
                                        IFERROR(
                                            IF(
                                                INDEX(
                                                    Insumos!C:C,
                                                    MATCH(
                                                        A176&amp;B176,
                                                        Insumos!I:I,
                                                        0)
                                                )="Comissionamento",
                                                INDEX(
                                                    Insumos!F:F,
                                                    MATCH(
                                                        A176&amp;B176,
                                                        Insumos!I:I,
                                                        0)
                                                ),
                                                0
                                            ),
                                            "Não encontrado"),
                                        IFERROR(
                                            INDEX(U:U,
                                                MATCH(
                                                    A176&amp;B176,AG:AG,
                                                    0)
                                            ),
                                            "Não encontrado")
                                    )</f>
        <v>0</v>
      </c>
      <c r="U176" s="21">
        <f>T176*G176/1</f>
        <v>0</v>
      </c>
      <c r="V176" s="21">
        <f>IF(
                        C176="INSUMO",
                                        IFERROR(
                                            IF(
                                                INDEX(
                                                    Insumos!C:C,
                                                    MATCH(
                                                        A176&amp;B176,
                                                        Insumos!I:I,
                                                        0)
                                                )="Verba",
                                                INDEX(
                                                    Insumos!F:F,
                                                    MATCH(
                                                        A176&amp;B176,
                                                        Insumos!I:I,
                                                        0)
                                                ),
                                                0
                                            ),
                                            "Não encontrado"),
                                        IFERROR(
                                            INDEX(W:W,
                                                MATCH(
                                                    A176&amp;B176,AG:AG,
                                                    0)
                                            ),
                                            "Não encontrado")
                                    )</f>
        <v>0</v>
      </c>
      <c r="W176" s="21">
        <f>V176*G176/1</f>
        <v>0</v>
      </c>
      <c r="X176" s="21">
        <f>IF(
                        C176="INSUMO",
                                        IFERROR(
                                            IF(
                                                INDEX(
                                                    Insumos!C:C,
                                                    MATCH(
                                                        A176&amp;B176,
                                                        Insumos!I:I,
                                                        0)
                                                )="Outro",
                                                INDEX(
                                                    Insumos!F:F,
                                                    MATCH(
                                                        A176&amp;B176,
                                                        Insumos!I:I,
                                                        0)
                                                ),
                                                0
                                            ),
                                            "Não encontrado"),
                                        IFERROR(
                                            INDEX(Y:Y,
                                                MATCH(
                                                    A176&amp;B176,AG:AG,
                                                    0)
                                            ),
                                            "Não encontrado")
                                    )</f>
        <v>0</v>
      </c>
      <c r="Y176" s="21">
        <f>X176*G176/1</f>
        <v>0</v>
      </c>
      <c r="Z176" s="21">
        <f>IF(
                            C176="INSUMO",
                            IFERROR(
                                INDEX(
                                    Insumos!F:F,
                                    MATCH(
                                        A176&amp;B176,
                                        Insumos!I:I,
                                        0)
                                ),
                                "Não encontrado"),
                            IFERROR(
                                INDEX(AA:AA,
                                    MATCH(
                                        A176&amp;B176,AG:AG,
                                        0)
                                ),
                                "Não encontrado")
                        )</f>
        <v>39.456640799999995</v>
      </c>
      <c r="AA176" s="21">
        <f>G176*Z176</f>
        <v>2.8803347783999995</v>
      </c>
      <c r="AB176" s="45"/>
      <c r="AC176" s="45"/>
      <c r="AD176" s="61" t="s">
        <v>89</v>
      </c>
      <c r="AE176" s="72"/>
      <c r="AF176" s="72"/>
    </row>
    <row r="177" spans="1:33" ht="25.5" x14ac:dyDescent="0.2">
      <c r="A177" s="54" t="s">
        <v>655</v>
      </c>
      <c r="B177" s="55" t="s">
        <v>98</v>
      </c>
      <c r="C177" s="69" t="s">
        <v>46</v>
      </c>
      <c r="D177" s="57" t="s">
        <v>488</v>
      </c>
      <c r="E177" s="57" t="s">
        <v>656</v>
      </c>
      <c r="F177" s="16" t="s">
        <v>511</v>
      </c>
      <c r="G177" s="16">
        <v>7.2999999999999995E-2</v>
      </c>
      <c r="H177" s="20">
        <f>IF(
                        C177="INSUMO",
                                        IFERROR(
                                            IF(
                                                INDEX(
                                                    Insumos!C:C,
                                                    MATCH(
                                                        A177&amp;B177,
                                                        Insumos!I:I,
                                                        0)
                                                )="Material",
                                                INDEX(
                                                    Insumos!F:F,
                                                    MATCH(
                                                        A177&amp;B177,
                                                        Insumos!I:I,
                                                        0)
                                                ),
                                                0
                                            ),
                                            "Não encontrado"),
                                        IFERROR(
                                            INDEX(I:I,
                                                MATCH(
                                                    A177&amp;B177,AG:AG,
                                                    0)
                                            ),
                                            "Não encontrado")
                                    )</f>
        <v>4.25</v>
      </c>
      <c r="I177" s="20">
        <f>H177*G177/1</f>
        <v>0.31024999999999997</v>
      </c>
      <c r="J177" s="20">
        <f t="shared" si="38"/>
        <v>20.0825152</v>
      </c>
      <c r="K177" s="20">
        <f t="shared" si="38"/>
        <v>1.4660236095999999</v>
      </c>
      <c r="L177" s="20">
        <f>IF(
                        C177="INSUMO",
                                        IFERROR(
                                            IF(
                                                INDEX(
                                                    Insumos!C:C,
                                                    MATCH(
                                                        A177&amp;B177,
                                                        Insumos!I:I,
                                                        0)
                                                )="Mao_obra",
                                                INDEX(
                                                    Insumos!F:F,
                                                    MATCH(
                                                        A177&amp;B177,
                                                        Insumos!I:I,
                                                        0)
                                                ),
                                                0
                                            ),
                                            "Não encontrado"),
                                        IFERROR(
                                            INDEX(M:M,
                                                MATCH(
                                                    A177&amp;B177,AG:AG,
                                                    0)
                                            ),
                                            "Não encontrado")
                                    )</f>
        <v>20.0825152</v>
      </c>
      <c r="M177" s="20">
        <f>L177*G177/1</f>
        <v>1.4660236095999999</v>
      </c>
      <c r="N177" s="20">
        <f>IF(
                        C177="INSUMO",
                                        IFERROR(
                                            IF(
                                                INDEX(
                                                    Insumos!C:C,
                                                    MATCH(
                                                        A177&amp;B177,
                                                        Insumos!I:I,
                                                        0)
                                                )="Equipamento",
                                                INDEX(
                                                    Insumos!F:F,
                                                    MATCH(
                                                        A177&amp;B177,
                                                        Insumos!I:I,
                                                        0)
                                                ),
                                                0
                                            ),
                                            "Não encontrado"),
                                        IFERROR(
                                            INDEX(O:O,
                                                MATCH(
                                                    A177&amp;B177,AG:AG,
                                                    0)
                                            ),
                                            "Não encontrado")
                                    )</f>
        <v>0</v>
      </c>
      <c r="O177" s="20">
        <f>N177*G177/1</f>
        <v>0</v>
      </c>
      <c r="P177" s="20">
        <f>IF(
                        C177="INSUMO",
                                        IFERROR(
                                            IF(
                                                INDEX(
                                                    Insumos!C:C,
                                                    MATCH(
                                                        A177&amp;B177,
                                                        Insumos!I:I,
                                                        0)
                                                )="Transporte",
                                                INDEX(
                                                    Insumos!F:F,
                                                    MATCH(
                                                        A177&amp;B177,
                                                        Insumos!I:I,
                                                        0)
                                                ),
                                                0
                                            ),
                                            "Não encontrado"),
                                        IFERROR(
                                            INDEX(Q:Q,
                                                MATCH(
                                                    A177&amp;B177,AG:AG,
                                                    0)
                                            ),
                                            "Não encontrado")
                                    )</f>
        <v>0</v>
      </c>
      <c r="Q177" s="20">
        <f>P177*G177/1</f>
        <v>0</v>
      </c>
      <c r="R177" s="20">
        <f>IF(
                        C177="INSUMO",
                                        IFERROR(
                                            IF(
                                                INDEX(
                                                    Insumos!C:C,
                                                    MATCH(
                                                        A177&amp;B177,
                                                        Insumos!I:I,
                                                        0)
                                                )="Terceirizados",
                                                INDEX(
                                                    Insumos!F:F,
                                                    MATCH(
                                                        A177&amp;B177,
                                                        Insumos!I:I,
                                                        0)
                                                ),
                                                0
                                            ),
                                            "Não encontrado"),
                                        IFERROR(
                                            INDEX(S:S,
                                                MATCH(
                                                    A177&amp;B177,AG:AG,
                                                    0)
                                            ),
                                            "Não encontrado")
                                    )</f>
        <v>0</v>
      </c>
      <c r="S177" s="20">
        <f>R177*G177/1</f>
        <v>0</v>
      </c>
      <c r="T177" s="20">
        <f>IF(
                        C177="INSUMO",
                                        IFERROR(
                                            IF(
                                                INDEX(
                                                    Insumos!C:C,
                                                    MATCH(
                                                        A177&amp;B177,
                                                        Insumos!I:I,
                                                        0)
                                                )="Comissionamento",
                                                INDEX(
                                                    Insumos!F:F,
                                                    MATCH(
                                                        A177&amp;B177,
                                                        Insumos!I:I,
                                                        0)
                                                ),
                                                0
                                            ),
                                            "Não encontrado"),
                                        IFERROR(
                                            INDEX(U:U,
                                                MATCH(
                                                    A177&amp;B177,AG:AG,
                                                    0)
                                            ),
                                            "Não encontrado")
                                    )</f>
        <v>0</v>
      </c>
      <c r="U177" s="20">
        <f>T177*G177/1</f>
        <v>0</v>
      </c>
      <c r="V177" s="20">
        <f>IF(
                        C177="INSUMO",
                                        IFERROR(
                                            IF(
                                                INDEX(
                                                    Insumos!C:C,
                                                    MATCH(
                                                        A177&amp;B177,
                                                        Insumos!I:I,
                                                        0)
                                                )="Verba",
                                                INDEX(
                                                    Insumos!F:F,
                                                    MATCH(
                                                        A177&amp;B177,
                                                        Insumos!I:I,
                                                        0)
                                                ),
                                                0
                                            ),
                                            "Não encontrado"),
                                        IFERROR(
                                            INDEX(W:W,
                                                MATCH(
                                                    A177&amp;B177,AG:AG,
                                                    0)
                                            ),
                                            "Não encontrado")
                                    )</f>
        <v>0</v>
      </c>
      <c r="W177" s="20">
        <f>V177*G177/1</f>
        <v>0</v>
      </c>
      <c r="X177" s="20">
        <f>IF(
                        C177="INSUMO",
                                        IFERROR(
                                            IF(
                                                INDEX(
                                                    Insumos!C:C,
                                                    MATCH(
                                                        A177&amp;B177,
                                                        Insumos!I:I,
                                                        0)
                                                )="Outro",
                                                INDEX(
                                                    Insumos!F:F,
                                                    MATCH(
                                                        A177&amp;B177,
                                                        Insumos!I:I,
                                                        0)
                                                ),
                                                0
                                            ),
                                            "Não encontrado"),
                                        IFERROR(
                                            INDEX(Y:Y,
                                                MATCH(
                                                    A177&amp;B177,AG:AG,
                                                    0)
                                            ),
                                            "Não encontrado")
                                    )</f>
        <v>0</v>
      </c>
      <c r="Y177" s="20">
        <f>X177*G177/1</f>
        <v>0</v>
      </c>
      <c r="Z177" s="20">
        <f>IF(
                            C177="INSUMO",
                            IFERROR(
                                INDEX(
                                    Insumos!F:F,
                                    MATCH(
                                        A177&amp;B177,
                                        Insumos!I:I,
                                        0)
                                ),
                                "Não encontrado"),
                            IFERROR(
                                INDEX(AA:AA,
                                    MATCH(
                                        A177&amp;B177,AG:AG,
                                        0)
                                ),
                                "Não encontrado")
                        )</f>
        <v>24.3325152</v>
      </c>
      <c r="AA177" s="20">
        <f>G177*Z177</f>
        <v>1.7762736095999998</v>
      </c>
      <c r="AB177" s="44"/>
      <c r="AC177" s="44"/>
      <c r="AD177" s="57" t="s">
        <v>89</v>
      </c>
      <c r="AE177" s="70"/>
      <c r="AF177" s="70"/>
    </row>
    <row r="178" spans="1:33" ht="25.5" x14ac:dyDescent="0.2">
      <c r="A178" s="59" t="s">
        <v>675</v>
      </c>
      <c r="B178" s="60" t="s">
        <v>45</v>
      </c>
      <c r="C178" s="71" t="s">
        <v>58</v>
      </c>
      <c r="D178" s="61" t="s">
        <v>488</v>
      </c>
      <c r="E178" s="61" t="s">
        <v>676</v>
      </c>
      <c r="F178" s="17" t="s">
        <v>56</v>
      </c>
      <c r="G178" s="17">
        <v>1</v>
      </c>
      <c r="H178" s="21">
        <f>IF(
                        C178="INSUMO",
                                        IFERROR(
                                            IF(
                                                INDEX(
                                                    Insumos!C:C,
                                                    MATCH(
                                                        A178&amp;B178,
                                                        Insumos!I:I,
                                                        0)
                                                )="Material",
                                                INDEX(
                                                    Insumos!F:F,
                                                    MATCH(
                                                        A178&amp;B178,
                                                        Insumos!I:I,
                                                        0)
                                                ),
                                                0
                                            ),
                                            "Não encontrado"),
                                        IFERROR(
                                            INDEX(I:I,
                                                MATCH(
                                                    A178&amp;B178,AG:AG,
                                                    0)
                                            ),
                                            "Não encontrado")
                                    )</f>
        <v>12.71</v>
      </c>
      <c r="I178" s="21">
        <f>H178*G178/1</f>
        <v>12.71</v>
      </c>
      <c r="J178" s="21">
        <f t="shared" si="38"/>
        <v>0</v>
      </c>
      <c r="K178" s="21">
        <f t="shared" si="38"/>
        <v>0</v>
      </c>
      <c r="L178" s="21">
        <f>IF(
                        C178="INSUMO",
                                        IFERROR(
                                            IF(
                                                INDEX(
                                                    Insumos!C:C,
                                                    MATCH(
                                                        A178&amp;B178,
                                                        Insumos!I:I,
                                                        0)
                                                )="Mao_obra",
                                                INDEX(
                                                    Insumos!F:F,
                                                    MATCH(
                                                        A178&amp;B178,
                                                        Insumos!I:I,
                                                        0)
                                                ),
                                                0
                                            ),
                                            "Não encontrado"),
                                        IFERROR(
                                            INDEX(M:M,
                                                MATCH(
                                                    A178&amp;B178,AG:AG,
                                                    0)
                                            ),
                                            "Não encontrado")
                                    )</f>
        <v>0</v>
      </c>
      <c r="M178" s="21">
        <f>L178*G178/1</f>
        <v>0</v>
      </c>
      <c r="N178" s="21">
        <f>IF(
                        C178="INSUMO",
                                        IFERROR(
                                            IF(
                                                INDEX(
                                                    Insumos!C:C,
                                                    MATCH(
                                                        A178&amp;B178,
                                                        Insumos!I:I,
                                                        0)
                                                )="Equipamento",
                                                INDEX(
                                                    Insumos!F:F,
                                                    MATCH(
                                                        A178&amp;B178,
                                                        Insumos!I:I,
                                                        0)
                                                ),
                                                0
                                            ),
                                            "Não encontrado"),
                                        IFERROR(
                                            INDEX(O:O,
                                                MATCH(
                                                    A178&amp;B178,AG:AG,
                                                    0)
                                            ),
                                            "Não encontrado")
                                    )</f>
        <v>0</v>
      </c>
      <c r="O178" s="21">
        <f>N178*G178/1</f>
        <v>0</v>
      </c>
      <c r="P178" s="21">
        <f>IF(
                        C178="INSUMO",
                                        IFERROR(
                                            IF(
                                                INDEX(
                                                    Insumos!C:C,
                                                    MATCH(
                                                        A178&amp;B178,
                                                        Insumos!I:I,
                                                        0)
                                                )="Transporte",
                                                INDEX(
                                                    Insumos!F:F,
                                                    MATCH(
                                                        A178&amp;B178,
                                                        Insumos!I:I,
                                                        0)
                                                ),
                                                0
                                            ),
                                            "Não encontrado"),
                                        IFERROR(
                                            INDEX(Q:Q,
                                                MATCH(
                                                    A178&amp;B178,AG:AG,
                                                    0)
                                            ),
                                            "Não encontrado")
                                    )</f>
        <v>0</v>
      </c>
      <c r="Q178" s="21">
        <f>P178*G178/1</f>
        <v>0</v>
      </c>
      <c r="R178" s="21">
        <f>IF(
                        C178="INSUMO",
                                        IFERROR(
                                            IF(
                                                INDEX(
                                                    Insumos!C:C,
                                                    MATCH(
                                                        A178&amp;B178,
                                                        Insumos!I:I,
                                                        0)
                                                )="Terceirizados",
                                                INDEX(
                                                    Insumos!F:F,
                                                    MATCH(
                                                        A178&amp;B178,
                                                        Insumos!I:I,
                                                        0)
                                                ),
                                                0
                                            ),
                                            "Não encontrado"),
                                        IFERROR(
                                            INDEX(S:S,
                                                MATCH(
                                                    A178&amp;B178,AG:AG,
                                                    0)
                                            ),
                                            "Não encontrado")
                                    )</f>
        <v>0</v>
      </c>
      <c r="S178" s="21">
        <f>R178*G178/1</f>
        <v>0</v>
      </c>
      <c r="T178" s="21">
        <f>IF(
                        C178="INSUMO",
                                        IFERROR(
                                            IF(
                                                INDEX(
                                                    Insumos!C:C,
                                                    MATCH(
                                                        A178&amp;B178,
                                                        Insumos!I:I,
                                                        0)
                                                )="Comissionamento",
                                                INDEX(
                                                    Insumos!F:F,
                                                    MATCH(
                                                        A178&amp;B178,
                                                        Insumos!I:I,
                                                        0)
                                                ),
                                                0
                                            ),
                                            "Não encontrado"),
                                        IFERROR(
                                            INDEX(U:U,
                                                MATCH(
                                                    A178&amp;B178,AG:AG,
                                                    0)
                                            ),
                                            "Não encontrado")
                                    )</f>
        <v>0</v>
      </c>
      <c r="U178" s="21">
        <f>T178*G178/1</f>
        <v>0</v>
      </c>
      <c r="V178" s="21">
        <f>IF(
                        C178="INSUMO",
                                        IFERROR(
                                            IF(
                                                INDEX(
                                                    Insumos!C:C,
                                                    MATCH(
                                                        A178&amp;B178,
                                                        Insumos!I:I,
                                                        0)
                                                )="Verba",
                                                INDEX(
                                                    Insumos!F:F,
                                                    MATCH(
                                                        A178&amp;B178,
                                                        Insumos!I:I,
                                                        0)
                                                ),
                                                0
                                            ),
                                            "Não encontrado"),
                                        IFERROR(
                                            INDEX(W:W,
                                                MATCH(
                                                    A178&amp;B178,AG:AG,
                                                    0)
                                            ),
                                            "Não encontrado")
                                    )</f>
        <v>0</v>
      </c>
      <c r="W178" s="21">
        <f>V178*G178/1</f>
        <v>0</v>
      </c>
      <c r="X178" s="21">
        <f>IF(
                        C178="INSUMO",
                                        IFERROR(
                                            IF(
                                                INDEX(
                                                    Insumos!C:C,
                                                    MATCH(
                                                        A178&amp;B178,
                                                        Insumos!I:I,
                                                        0)
                                                )="Outro",
                                                INDEX(
                                                    Insumos!F:F,
                                                    MATCH(
                                                        A178&amp;B178,
                                                        Insumos!I:I,
                                                        0)
                                                ),
                                                0
                                            ),
                                            "Não encontrado"),
                                        IFERROR(
                                            INDEX(Y:Y,
                                                MATCH(
                                                    A178&amp;B178,AG:AG,
                                                    0)
                                            ),
                                            "Não encontrado")
                                    )</f>
        <v>0</v>
      </c>
      <c r="Y178" s="21">
        <f>X178*G178/1</f>
        <v>0</v>
      </c>
      <c r="Z178" s="21">
        <f>IF(
                            C178="INSUMO",
                            IFERROR(
                                INDEX(
                                    Insumos!F:F,
                                    MATCH(
                                        A178&amp;B178,
                                        Insumos!I:I,
                                        0)
                                ),
                                "Não encontrado"),
                            IFERROR(
                                INDEX(AA:AA,
                                    MATCH(
                                        A178&amp;B178,AG:AG,
                                        0)
                                ),
                                "Não encontrado")
                        )</f>
        <v>12.71</v>
      </c>
      <c r="AA178" s="21">
        <f>G178*Z178</f>
        <v>12.71</v>
      </c>
      <c r="AB178" s="45"/>
      <c r="AC178" s="45"/>
      <c r="AD178" s="61" t="s">
        <v>89</v>
      </c>
      <c r="AE178" s="72"/>
      <c r="AF178" s="72"/>
    </row>
    <row r="179" spans="1:33" x14ac:dyDescent="0.2">
      <c r="A179" s="63" t="s">
        <v>207</v>
      </c>
      <c r="B179" s="64" t="s">
        <v>45</v>
      </c>
      <c r="C179" s="65" t="s">
        <v>89</v>
      </c>
      <c r="D179" s="66" t="s">
        <v>488</v>
      </c>
      <c r="E179" s="66" t="s">
        <v>208</v>
      </c>
      <c r="F179" s="67" t="s">
        <v>56</v>
      </c>
      <c r="G179" s="22"/>
      <c r="H179" s="23"/>
      <c r="I179" s="23">
        <f>SUM(I180:I182)</f>
        <v>16.160499999999999</v>
      </c>
      <c r="J179" s="23"/>
      <c r="K179" s="23">
        <f>SUM(K180:K182)</f>
        <v>4.0361083879999997</v>
      </c>
      <c r="L179" s="23"/>
      <c r="M179" s="23">
        <f>SUM(M180:M182)</f>
        <v>4.0361083879999997</v>
      </c>
      <c r="N179" s="23"/>
      <c r="O179" s="23">
        <f>SUM(O180:O182)</f>
        <v>0</v>
      </c>
      <c r="P179" s="23"/>
      <c r="Q179" s="23">
        <f>SUM(Q180:Q182)</f>
        <v>0</v>
      </c>
      <c r="R179" s="23"/>
      <c r="S179" s="23">
        <f>SUM(S180:S182)</f>
        <v>0</v>
      </c>
      <c r="T179" s="23"/>
      <c r="U179" s="23">
        <f>SUM(U180:U182)</f>
        <v>0</v>
      </c>
      <c r="V179" s="23"/>
      <c r="W179" s="23">
        <f>SUM(W180:W182)</f>
        <v>0</v>
      </c>
      <c r="X179" s="23"/>
      <c r="Y179" s="23">
        <f>SUM(Y180:Y182)</f>
        <v>0</v>
      </c>
      <c r="Z179" s="23"/>
      <c r="AA179" s="23">
        <f>SUM(AA180:AA182)</f>
        <v>20.196608387999998</v>
      </c>
      <c r="AB179" s="43" t="s">
        <v>89</v>
      </c>
      <c r="AC179" s="43"/>
      <c r="AD179" s="66" t="s">
        <v>89</v>
      </c>
      <c r="AE179" s="68" t="s">
        <v>89</v>
      </c>
      <c r="AF179" s="68" t="s">
        <v>491</v>
      </c>
      <c r="AG179" t="str">
        <f>A179&amp;B179&amp;C179</f>
        <v>0408PRÓPRIA</v>
      </c>
    </row>
    <row r="180" spans="1:33" ht="25.5" x14ac:dyDescent="0.2">
      <c r="A180" s="59" t="s">
        <v>653</v>
      </c>
      <c r="B180" s="60" t="s">
        <v>98</v>
      </c>
      <c r="C180" s="71" t="s">
        <v>46</v>
      </c>
      <c r="D180" s="61" t="s">
        <v>488</v>
      </c>
      <c r="E180" s="61" t="s">
        <v>654</v>
      </c>
      <c r="F180" s="17" t="s">
        <v>511</v>
      </c>
      <c r="G180" s="17">
        <v>7.2999999999999995E-2</v>
      </c>
      <c r="H180" s="21">
        <f>IF(
                        C180="INSUMO",
                                        IFERROR(
                                            IF(
                                                INDEX(
                                                    Insumos!C:C,
                                                    MATCH(
                                                        A180&amp;B180,
                                                        Insumos!I:I,
                                                        0)
                                                )="Material",
                                                INDEX(
                                                    Insumos!F:F,
                                                    MATCH(
                                                        A180&amp;B180,
                                                        Insumos!I:I,
                                                        0)
                                                ),
                                                0
                                            ),
                                            "Não encontrado"),
                                        IFERROR(
                                            INDEX(I:I,
                                                MATCH(
                                                    A180&amp;B180,AG:AG,
                                                    0)
                                            ),
                                            "Não encontrado")
                                    )</f>
        <v>4.25</v>
      </c>
      <c r="I180" s="21">
        <f>H180*G180/1</f>
        <v>0.31024999999999997</v>
      </c>
      <c r="J180" s="21">
        <f t="shared" ref="J180:K182" si="39">T180 + N180 + L180 + X180 + R180 + P180 + V180</f>
        <v>35.206640799999995</v>
      </c>
      <c r="K180" s="21">
        <f t="shared" si="39"/>
        <v>2.5700847783999996</v>
      </c>
      <c r="L180" s="21">
        <f>IF(
                        C180="INSUMO",
                                        IFERROR(
                                            IF(
                                                INDEX(
                                                    Insumos!C:C,
                                                    MATCH(
                                                        A180&amp;B180,
                                                        Insumos!I:I,
                                                        0)
                                                )="Mao_obra",
                                                INDEX(
                                                    Insumos!F:F,
                                                    MATCH(
                                                        A180&amp;B180,
                                                        Insumos!I:I,
                                                        0)
                                                ),
                                                0
                                            ),
                                            "Não encontrado"),
                                        IFERROR(
                                            INDEX(M:M,
                                                MATCH(
                                                    A180&amp;B180,AG:AG,
                                                    0)
                                            ),
                                            "Não encontrado")
                                    )</f>
        <v>35.206640799999995</v>
      </c>
      <c r="M180" s="21">
        <f>L180*G180/1</f>
        <v>2.5700847783999996</v>
      </c>
      <c r="N180" s="21">
        <f>IF(
                        C180="INSUMO",
                                        IFERROR(
                                            IF(
                                                INDEX(
                                                    Insumos!C:C,
                                                    MATCH(
                                                        A180&amp;B180,
                                                        Insumos!I:I,
                                                        0)
                                                )="Equipamento",
                                                INDEX(
                                                    Insumos!F:F,
                                                    MATCH(
                                                        A180&amp;B180,
                                                        Insumos!I:I,
                                                        0)
                                                ),
                                                0
                                            ),
                                            "Não encontrado"),
                                        IFERROR(
                                            INDEX(O:O,
                                                MATCH(
                                                    A180&amp;B180,AG:AG,
                                                    0)
                                            ),
                                            "Não encontrado")
                                    )</f>
        <v>0</v>
      </c>
      <c r="O180" s="21">
        <f>N180*G180/1</f>
        <v>0</v>
      </c>
      <c r="P180" s="21">
        <f>IF(
                        C180="INSUMO",
                                        IFERROR(
                                            IF(
                                                INDEX(
                                                    Insumos!C:C,
                                                    MATCH(
                                                        A180&amp;B180,
                                                        Insumos!I:I,
                                                        0)
                                                )="Transporte",
                                                INDEX(
                                                    Insumos!F:F,
                                                    MATCH(
                                                        A180&amp;B180,
                                                        Insumos!I:I,
                                                        0)
                                                ),
                                                0
                                            ),
                                            "Não encontrado"),
                                        IFERROR(
                                            INDEX(Q:Q,
                                                MATCH(
                                                    A180&amp;B180,AG:AG,
                                                    0)
                                            ),
                                            "Não encontrado")
                                    )</f>
        <v>0</v>
      </c>
      <c r="Q180" s="21">
        <f>P180*G180/1</f>
        <v>0</v>
      </c>
      <c r="R180" s="21">
        <f>IF(
                        C180="INSUMO",
                                        IFERROR(
                                            IF(
                                                INDEX(
                                                    Insumos!C:C,
                                                    MATCH(
                                                        A180&amp;B180,
                                                        Insumos!I:I,
                                                        0)
                                                )="Terceirizados",
                                                INDEX(
                                                    Insumos!F:F,
                                                    MATCH(
                                                        A180&amp;B180,
                                                        Insumos!I:I,
                                                        0)
                                                ),
                                                0
                                            ),
                                            "Não encontrado"),
                                        IFERROR(
                                            INDEX(S:S,
                                                MATCH(
                                                    A180&amp;B180,AG:AG,
                                                    0)
                                            ),
                                            "Não encontrado")
                                    )</f>
        <v>0</v>
      </c>
      <c r="S180" s="21">
        <f>R180*G180/1</f>
        <v>0</v>
      </c>
      <c r="T180" s="21">
        <f>IF(
                        C180="INSUMO",
                                        IFERROR(
                                            IF(
                                                INDEX(
                                                    Insumos!C:C,
                                                    MATCH(
                                                        A180&amp;B180,
                                                        Insumos!I:I,
                                                        0)
                                                )="Comissionamento",
                                                INDEX(
                                                    Insumos!F:F,
                                                    MATCH(
                                                        A180&amp;B180,
                                                        Insumos!I:I,
                                                        0)
                                                ),
                                                0
                                            ),
                                            "Não encontrado"),
                                        IFERROR(
                                            INDEX(U:U,
                                                MATCH(
                                                    A180&amp;B180,AG:AG,
                                                    0)
                                            ),
                                            "Não encontrado")
                                    )</f>
        <v>0</v>
      </c>
      <c r="U180" s="21">
        <f>T180*G180/1</f>
        <v>0</v>
      </c>
      <c r="V180" s="21">
        <f>IF(
                        C180="INSUMO",
                                        IFERROR(
                                            IF(
                                                INDEX(
                                                    Insumos!C:C,
                                                    MATCH(
                                                        A180&amp;B180,
                                                        Insumos!I:I,
                                                        0)
                                                )="Verba",
                                                INDEX(
                                                    Insumos!F:F,
                                                    MATCH(
                                                        A180&amp;B180,
                                                        Insumos!I:I,
                                                        0)
                                                ),
                                                0
                                            ),
                                            "Não encontrado"),
                                        IFERROR(
                                            INDEX(W:W,
                                                MATCH(
                                                    A180&amp;B180,AG:AG,
                                                    0)
                                            ),
                                            "Não encontrado")
                                    )</f>
        <v>0</v>
      </c>
      <c r="W180" s="21">
        <f>V180*G180/1</f>
        <v>0</v>
      </c>
      <c r="X180" s="21">
        <f>IF(
                        C180="INSUMO",
                                        IFERROR(
                                            IF(
                                                INDEX(
                                                    Insumos!C:C,
                                                    MATCH(
                                                        A180&amp;B180,
                                                        Insumos!I:I,
                                                        0)
                                                )="Outro",
                                                INDEX(
                                                    Insumos!F:F,
                                                    MATCH(
                                                        A180&amp;B180,
                                                        Insumos!I:I,
                                                        0)
                                                ),
                                                0
                                            ),
                                            "Não encontrado"),
                                        IFERROR(
                                            INDEX(Y:Y,
                                                MATCH(
                                                    A180&amp;B180,AG:AG,
                                                    0)
                                            ),
                                            "Não encontrado")
                                    )</f>
        <v>0</v>
      </c>
      <c r="Y180" s="21">
        <f>X180*G180/1</f>
        <v>0</v>
      </c>
      <c r="Z180" s="21">
        <f>IF(
                            C180="INSUMO",
                            IFERROR(
                                INDEX(
                                    Insumos!F:F,
                                    MATCH(
                                        A180&amp;B180,
                                        Insumos!I:I,
                                        0)
                                ),
                                "Não encontrado"),
                            IFERROR(
                                INDEX(AA:AA,
                                    MATCH(
                                        A180&amp;B180,AG:AG,
                                        0)
                                ),
                                "Não encontrado")
                        )</f>
        <v>39.456640799999995</v>
      </c>
      <c r="AA180" s="21">
        <f>G180*Z180</f>
        <v>2.8803347783999995</v>
      </c>
      <c r="AB180" s="45"/>
      <c r="AC180" s="45"/>
      <c r="AD180" s="61" t="s">
        <v>89</v>
      </c>
      <c r="AE180" s="72"/>
      <c r="AF180" s="72"/>
    </row>
    <row r="181" spans="1:33" ht="25.5" x14ac:dyDescent="0.2">
      <c r="A181" s="54" t="s">
        <v>655</v>
      </c>
      <c r="B181" s="55" t="s">
        <v>98</v>
      </c>
      <c r="C181" s="69" t="s">
        <v>46</v>
      </c>
      <c r="D181" s="57" t="s">
        <v>488</v>
      </c>
      <c r="E181" s="57" t="s">
        <v>656</v>
      </c>
      <c r="F181" s="16" t="s">
        <v>511</v>
      </c>
      <c r="G181" s="16">
        <v>7.2999999999999995E-2</v>
      </c>
      <c r="H181" s="20">
        <f>IF(
                        C181="INSUMO",
                                        IFERROR(
                                            IF(
                                                INDEX(
                                                    Insumos!C:C,
                                                    MATCH(
                                                        A181&amp;B181,
                                                        Insumos!I:I,
                                                        0)
                                                )="Material",
                                                INDEX(
                                                    Insumos!F:F,
                                                    MATCH(
                                                        A181&amp;B181,
                                                        Insumos!I:I,
                                                        0)
                                                ),
                                                0
                                            ),
                                            "Não encontrado"),
                                        IFERROR(
                                            INDEX(I:I,
                                                MATCH(
                                                    A181&amp;B181,AG:AG,
                                                    0)
                                            ),
                                            "Não encontrado")
                                    )</f>
        <v>4.25</v>
      </c>
      <c r="I181" s="20">
        <f>H181*G181/1</f>
        <v>0.31024999999999997</v>
      </c>
      <c r="J181" s="20">
        <f t="shared" si="39"/>
        <v>20.0825152</v>
      </c>
      <c r="K181" s="20">
        <f t="shared" si="39"/>
        <v>1.4660236095999999</v>
      </c>
      <c r="L181" s="20">
        <f>IF(
                        C181="INSUMO",
                                        IFERROR(
                                            IF(
                                                INDEX(
                                                    Insumos!C:C,
                                                    MATCH(
                                                        A181&amp;B181,
                                                        Insumos!I:I,
                                                        0)
                                                )="Mao_obra",
                                                INDEX(
                                                    Insumos!F:F,
                                                    MATCH(
                                                        A181&amp;B181,
                                                        Insumos!I:I,
                                                        0)
                                                ),
                                                0
                                            ),
                                            "Não encontrado"),
                                        IFERROR(
                                            INDEX(M:M,
                                                MATCH(
                                                    A181&amp;B181,AG:AG,
                                                    0)
                                            ),
                                            "Não encontrado")
                                    )</f>
        <v>20.0825152</v>
      </c>
      <c r="M181" s="20">
        <f>L181*G181/1</f>
        <v>1.4660236095999999</v>
      </c>
      <c r="N181" s="20">
        <f>IF(
                        C181="INSUMO",
                                        IFERROR(
                                            IF(
                                                INDEX(
                                                    Insumos!C:C,
                                                    MATCH(
                                                        A181&amp;B181,
                                                        Insumos!I:I,
                                                        0)
                                                )="Equipamento",
                                                INDEX(
                                                    Insumos!F:F,
                                                    MATCH(
                                                        A181&amp;B181,
                                                        Insumos!I:I,
                                                        0)
                                                ),
                                                0
                                            ),
                                            "Não encontrado"),
                                        IFERROR(
                                            INDEX(O:O,
                                                MATCH(
                                                    A181&amp;B181,AG:AG,
                                                    0)
                                            ),
                                            "Não encontrado")
                                    )</f>
        <v>0</v>
      </c>
      <c r="O181" s="20">
        <f>N181*G181/1</f>
        <v>0</v>
      </c>
      <c r="P181" s="20">
        <f>IF(
                        C181="INSUMO",
                                        IFERROR(
                                            IF(
                                                INDEX(
                                                    Insumos!C:C,
                                                    MATCH(
                                                        A181&amp;B181,
                                                        Insumos!I:I,
                                                        0)
                                                )="Transporte",
                                                INDEX(
                                                    Insumos!F:F,
                                                    MATCH(
                                                        A181&amp;B181,
                                                        Insumos!I:I,
                                                        0)
                                                ),
                                                0
                                            ),
                                            "Não encontrado"),
                                        IFERROR(
                                            INDEX(Q:Q,
                                                MATCH(
                                                    A181&amp;B181,AG:AG,
                                                    0)
                                            ),
                                            "Não encontrado")
                                    )</f>
        <v>0</v>
      </c>
      <c r="Q181" s="20">
        <f>P181*G181/1</f>
        <v>0</v>
      </c>
      <c r="R181" s="20">
        <f>IF(
                        C181="INSUMO",
                                        IFERROR(
                                            IF(
                                                INDEX(
                                                    Insumos!C:C,
                                                    MATCH(
                                                        A181&amp;B181,
                                                        Insumos!I:I,
                                                        0)
                                                )="Terceirizados",
                                                INDEX(
                                                    Insumos!F:F,
                                                    MATCH(
                                                        A181&amp;B181,
                                                        Insumos!I:I,
                                                        0)
                                                ),
                                                0
                                            ),
                                            "Não encontrado"),
                                        IFERROR(
                                            INDEX(S:S,
                                                MATCH(
                                                    A181&amp;B181,AG:AG,
                                                    0)
                                            ),
                                            "Não encontrado")
                                    )</f>
        <v>0</v>
      </c>
      <c r="S181" s="20">
        <f>R181*G181/1</f>
        <v>0</v>
      </c>
      <c r="T181" s="20">
        <f>IF(
                        C181="INSUMO",
                                        IFERROR(
                                            IF(
                                                INDEX(
                                                    Insumos!C:C,
                                                    MATCH(
                                                        A181&amp;B181,
                                                        Insumos!I:I,
                                                        0)
                                                )="Comissionamento",
                                                INDEX(
                                                    Insumos!F:F,
                                                    MATCH(
                                                        A181&amp;B181,
                                                        Insumos!I:I,
                                                        0)
                                                ),
                                                0
                                            ),
                                            "Não encontrado"),
                                        IFERROR(
                                            INDEX(U:U,
                                                MATCH(
                                                    A181&amp;B181,AG:AG,
                                                    0)
                                            ),
                                            "Não encontrado")
                                    )</f>
        <v>0</v>
      </c>
      <c r="U181" s="20">
        <f>T181*G181/1</f>
        <v>0</v>
      </c>
      <c r="V181" s="20">
        <f>IF(
                        C181="INSUMO",
                                        IFERROR(
                                            IF(
                                                INDEX(
                                                    Insumos!C:C,
                                                    MATCH(
                                                        A181&amp;B181,
                                                        Insumos!I:I,
                                                        0)
                                                )="Verba",
                                                INDEX(
                                                    Insumos!F:F,
                                                    MATCH(
                                                        A181&amp;B181,
                                                        Insumos!I:I,
                                                        0)
                                                ),
                                                0
                                            ),
                                            "Não encontrado"),
                                        IFERROR(
                                            INDEX(W:W,
                                                MATCH(
                                                    A181&amp;B181,AG:AG,
                                                    0)
                                            ),
                                            "Não encontrado")
                                    )</f>
        <v>0</v>
      </c>
      <c r="W181" s="20">
        <f>V181*G181/1</f>
        <v>0</v>
      </c>
      <c r="X181" s="20">
        <f>IF(
                        C181="INSUMO",
                                        IFERROR(
                                            IF(
                                                INDEX(
                                                    Insumos!C:C,
                                                    MATCH(
                                                        A181&amp;B181,
                                                        Insumos!I:I,
                                                        0)
                                                )="Outro",
                                                INDEX(
                                                    Insumos!F:F,
                                                    MATCH(
                                                        A181&amp;B181,
                                                        Insumos!I:I,
                                                        0)
                                                ),
                                                0
                                            ),
                                            "Não encontrado"),
                                        IFERROR(
                                            INDEX(Y:Y,
                                                MATCH(
                                                    A181&amp;B181,AG:AG,
                                                    0)
                                            ),
                                            "Não encontrado")
                                    )</f>
        <v>0</v>
      </c>
      <c r="Y181" s="20">
        <f>X181*G181/1</f>
        <v>0</v>
      </c>
      <c r="Z181" s="20">
        <f>IF(
                            C181="INSUMO",
                            IFERROR(
                                INDEX(
                                    Insumos!F:F,
                                    MATCH(
                                        A181&amp;B181,
                                        Insumos!I:I,
                                        0)
                                ),
                                "Não encontrado"),
                            IFERROR(
                                INDEX(AA:AA,
                                    MATCH(
                                        A181&amp;B181,AG:AG,
                                        0)
                                ),
                                "Não encontrado")
                        )</f>
        <v>24.3325152</v>
      </c>
      <c r="AA181" s="20">
        <f>G181*Z181</f>
        <v>1.7762736095999998</v>
      </c>
      <c r="AB181" s="44"/>
      <c r="AC181" s="44"/>
      <c r="AD181" s="57" t="s">
        <v>89</v>
      </c>
      <c r="AE181" s="70"/>
      <c r="AF181" s="70"/>
    </row>
    <row r="182" spans="1:33" ht="25.5" x14ac:dyDescent="0.2">
      <c r="A182" s="59" t="s">
        <v>677</v>
      </c>
      <c r="B182" s="60" t="s">
        <v>45</v>
      </c>
      <c r="C182" s="71" t="s">
        <v>58</v>
      </c>
      <c r="D182" s="61" t="s">
        <v>488</v>
      </c>
      <c r="E182" s="61" t="s">
        <v>678</v>
      </c>
      <c r="F182" s="17" t="s">
        <v>56</v>
      </c>
      <c r="G182" s="17">
        <v>1</v>
      </c>
      <c r="H182" s="21">
        <f>IF(
                        C182="INSUMO",
                                        IFERROR(
                                            IF(
                                                INDEX(
                                                    Insumos!C:C,
                                                    MATCH(
                                                        A182&amp;B182,
                                                        Insumos!I:I,
                                                        0)
                                                )="Material",
                                                INDEX(
                                                    Insumos!F:F,
                                                    MATCH(
                                                        A182&amp;B182,
                                                        Insumos!I:I,
                                                        0)
                                                ),
                                                0
                                            ),
                                            "Não encontrado"),
                                        IFERROR(
                                            INDEX(I:I,
                                                MATCH(
                                                    A182&amp;B182,AG:AG,
                                                    0)
                                            ),
                                            "Não encontrado")
                                    )</f>
        <v>15.54</v>
      </c>
      <c r="I182" s="21">
        <f>H182*G182/1</f>
        <v>15.54</v>
      </c>
      <c r="J182" s="21">
        <f t="shared" si="39"/>
        <v>0</v>
      </c>
      <c r="K182" s="21">
        <f t="shared" si="39"/>
        <v>0</v>
      </c>
      <c r="L182" s="21">
        <f>IF(
                        C182="INSUMO",
                                        IFERROR(
                                            IF(
                                                INDEX(
                                                    Insumos!C:C,
                                                    MATCH(
                                                        A182&amp;B182,
                                                        Insumos!I:I,
                                                        0)
                                                )="Mao_obra",
                                                INDEX(
                                                    Insumos!F:F,
                                                    MATCH(
                                                        A182&amp;B182,
                                                        Insumos!I:I,
                                                        0)
                                                ),
                                                0
                                            ),
                                            "Não encontrado"),
                                        IFERROR(
                                            INDEX(M:M,
                                                MATCH(
                                                    A182&amp;B182,AG:AG,
                                                    0)
                                            ),
                                            "Não encontrado")
                                    )</f>
        <v>0</v>
      </c>
      <c r="M182" s="21">
        <f>L182*G182/1</f>
        <v>0</v>
      </c>
      <c r="N182" s="21">
        <f>IF(
                        C182="INSUMO",
                                        IFERROR(
                                            IF(
                                                INDEX(
                                                    Insumos!C:C,
                                                    MATCH(
                                                        A182&amp;B182,
                                                        Insumos!I:I,
                                                        0)
                                                )="Equipamento",
                                                INDEX(
                                                    Insumos!F:F,
                                                    MATCH(
                                                        A182&amp;B182,
                                                        Insumos!I:I,
                                                        0)
                                                ),
                                                0
                                            ),
                                            "Não encontrado"),
                                        IFERROR(
                                            INDEX(O:O,
                                                MATCH(
                                                    A182&amp;B182,AG:AG,
                                                    0)
                                            ),
                                            "Não encontrado")
                                    )</f>
        <v>0</v>
      </c>
      <c r="O182" s="21">
        <f>N182*G182/1</f>
        <v>0</v>
      </c>
      <c r="P182" s="21">
        <f>IF(
                        C182="INSUMO",
                                        IFERROR(
                                            IF(
                                                INDEX(
                                                    Insumos!C:C,
                                                    MATCH(
                                                        A182&amp;B182,
                                                        Insumos!I:I,
                                                        0)
                                                )="Transporte",
                                                INDEX(
                                                    Insumos!F:F,
                                                    MATCH(
                                                        A182&amp;B182,
                                                        Insumos!I:I,
                                                        0)
                                                ),
                                                0
                                            ),
                                            "Não encontrado"),
                                        IFERROR(
                                            INDEX(Q:Q,
                                                MATCH(
                                                    A182&amp;B182,AG:AG,
                                                    0)
                                            ),
                                            "Não encontrado")
                                    )</f>
        <v>0</v>
      </c>
      <c r="Q182" s="21">
        <f>P182*G182/1</f>
        <v>0</v>
      </c>
      <c r="R182" s="21">
        <f>IF(
                        C182="INSUMO",
                                        IFERROR(
                                            IF(
                                                INDEX(
                                                    Insumos!C:C,
                                                    MATCH(
                                                        A182&amp;B182,
                                                        Insumos!I:I,
                                                        0)
                                                )="Terceirizados",
                                                INDEX(
                                                    Insumos!F:F,
                                                    MATCH(
                                                        A182&amp;B182,
                                                        Insumos!I:I,
                                                        0)
                                                ),
                                                0
                                            ),
                                            "Não encontrado"),
                                        IFERROR(
                                            INDEX(S:S,
                                                MATCH(
                                                    A182&amp;B182,AG:AG,
                                                    0)
                                            ),
                                            "Não encontrado")
                                    )</f>
        <v>0</v>
      </c>
      <c r="S182" s="21">
        <f>R182*G182/1</f>
        <v>0</v>
      </c>
      <c r="T182" s="21">
        <f>IF(
                        C182="INSUMO",
                                        IFERROR(
                                            IF(
                                                INDEX(
                                                    Insumos!C:C,
                                                    MATCH(
                                                        A182&amp;B182,
                                                        Insumos!I:I,
                                                        0)
                                                )="Comissionamento",
                                                INDEX(
                                                    Insumos!F:F,
                                                    MATCH(
                                                        A182&amp;B182,
                                                        Insumos!I:I,
                                                        0)
                                                ),
                                                0
                                            ),
                                            "Não encontrado"),
                                        IFERROR(
                                            INDEX(U:U,
                                                MATCH(
                                                    A182&amp;B182,AG:AG,
                                                    0)
                                            ),
                                            "Não encontrado")
                                    )</f>
        <v>0</v>
      </c>
      <c r="U182" s="21">
        <f>T182*G182/1</f>
        <v>0</v>
      </c>
      <c r="V182" s="21">
        <f>IF(
                        C182="INSUMO",
                                        IFERROR(
                                            IF(
                                                INDEX(
                                                    Insumos!C:C,
                                                    MATCH(
                                                        A182&amp;B182,
                                                        Insumos!I:I,
                                                        0)
                                                )="Verba",
                                                INDEX(
                                                    Insumos!F:F,
                                                    MATCH(
                                                        A182&amp;B182,
                                                        Insumos!I:I,
                                                        0)
                                                ),
                                                0
                                            ),
                                            "Não encontrado"),
                                        IFERROR(
                                            INDEX(W:W,
                                                MATCH(
                                                    A182&amp;B182,AG:AG,
                                                    0)
                                            ),
                                            "Não encontrado")
                                    )</f>
        <v>0</v>
      </c>
      <c r="W182" s="21">
        <f>V182*G182/1</f>
        <v>0</v>
      </c>
      <c r="X182" s="21">
        <f>IF(
                        C182="INSUMO",
                                        IFERROR(
                                            IF(
                                                INDEX(
                                                    Insumos!C:C,
                                                    MATCH(
                                                        A182&amp;B182,
                                                        Insumos!I:I,
                                                        0)
                                                )="Outro",
                                                INDEX(
                                                    Insumos!F:F,
                                                    MATCH(
                                                        A182&amp;B182,
                                                        Insumos!I:I,
                                                        0)
                                                ),
                                                0
                                            ),
                                            "Não encontrado"),
                                        IFERROR(
                                            INDEX(Y:Y,
                                                MATCH(
                                                    A182&amp;B182,AG:AG,
                                                    0)
                                            ),
                                            "Não encontrado")
                                    )</f>
        <v>0</v>
      </c>
      <c r="Y182" s="21">
        <f>X182*G182/1</f>
        <v>0</v>
      </c>
      <c r="Z182" s="21">
        <f>IF(
                            C182="INSUMO",
                            IFERROR(
                                INDEX(
                                    Insumos!F:F,
                                    MATCH(
                                        A182&amp;B182,
                                        Insumos!I:I,
                                        0)
                                ),
                                "Não encontrado"),
                            IFERROR(
                                INDEX(AA:AA,
                                    MATCH(
                                        A182&amp;B182,AG:AG,
                                        0)
                                ),
                                "Não encontrado")
                        )</f>
        <v>15.54</v>
      </c>
      <c r="AA182" s="21">
        <f>G182*Z182</f>
        <v>15.54</v>
      </c>
      <c r="AB182" s="45"/>
      <c r="AC182" s="45"/>
      <c r="AD182" s="61" t="s">
        <v>89</v>
      </c>
      <c r="AE182" s="72"/>
      <c r="AF182" s="72"/>
    </row>
    <row r="183" spans="1:33" ht="25.5" x14ac:dyDescent="0.2">
      <c r="A183" s="63" t="s">
        <v>248</v>
      </c>
      <c r="B183" s="64" t="s">
        <v>45</v>
      </c>
      <c r="C183" s="65" t="s">
        <v>89</v>
      </c>
      <c r="D183" s="66" t="s">
        <v>488</v>
      </c>
      <c r="E183" s="66" t="s">
        <v>249</v>
      </c>
      <c r="F183" s="67" t="s">
        <v>66</v>
      </c>
      <c r="G183" s="22"/>
      <c r="H183" s="23"/>
      <c r="I183" s="23">
        <f>SUM(I184:I186)</f>
        <v>117.2175</v>
      </c>
      <c r="J183" s="23"/>
      <c r="K183" s="23">
        <f>SUM(K184:K186)</f>
        <v>25.15656598</v>
      </c>
      <c r="L183" s="23"/>
      <c r="M183" s="23">
        <f>SUM(M184:M186)</f>
        <v>25.15656598</v>
      </c>
      <c r="N183" s="23"/>
      <c r="O183" s="23">
        <f>SUM(O184:O186)</f>
        <v>0</v>
      </c>
      <c r="P183" s="23"/>
      <c r="Q183" s="23">
        <f>SUM(Q184:Q186)</f>
        <v>0</v>
      </c>
      <c r="R183" s="23"/>
      <c r="S183" s="23">
        <f>SUM(S184:S186)</f>
        <v>0</v>
      </c>
      <c r="T183" s="23"/>
      <c r="U183" s="23">
        <f>SUM(U184:U186)</f>
        <v>0</v>
      </c>
      <c r="V183" s="23"/>
      <c r="W183" s="23">
        <f>SUM(W184:W186)</f>
        <v>0</v>
      </c>
      <c r="X183" s="23"/>
      <c r="Y183" s="23">
        <f>SUM(Y184:Y186)</f>
        <v>0</v>
      </c>
      <c r="Z183" s="23"/>
      <c r="AA183" s="23">
        <f>SUM(AA184:AA186)</f>
        <v>142.37406597999998</v>
      </c>
      <c r="AB183" s="43" t="s">
        <v>89</v>
      </c>
      <c r="AC183" s="43"/>
      <c r="AD183" s="66" t="s">
        <v>89</v>
      </c>
      <c r="AE183" s="68" t="s">
        <v>89</v>
      </c>
      <c r="AF183" s="68" t="s">
        <v>491</v>
      </c>
      <c r="AG183" t="str">
        <f>A183&amp;B183&amp;C183</f>
        <v>0412PRÓPRIA</v>
      </c>
    </row>
    <row r="184" spans="1:33" ht="25.5" x14ac:dyDescent="0.2">
      <c r="A184" s="59" t="s">
        <v>653</v>
      </c>
      <c r="B184" s="60" t="s">
        <v>98</v>
      </c>
      <c r="C184" s="71" t="s">
        <v>46</v>
      </c>
      <c r="D184" s="61" t="s">
        <v>488</v>
      </c>
      <c r="E184" s="61" t="s">
        <v>654</v>
      </c>
      <c r="F184" s="17" t="s">
        <v>511</v>
      </c>
      <c r="G184" s="17">
        <v>0.45500000000000002</v>
      </c>
      <c r="H184" s="21">
        <f>IF(
                        C184="INSUMO",
                                        IFERROR(
                                            IF(
                                                INDEX(
                                                    Insumos!C:C,
                                                    MATCH(
                                                        A184&amp;B184,
                                                        Insumos!I:I,
                                                        0)
                                                )="Material",
                                                INDEX(
                                                    Insumos!F:F,
                                                    MATCH(
                                                        A184&amp;B184,
                                                        Insumos!I:I,
                                                        0)
                                                ),
                                                0
                                            ),
                                            "Não encontrado"),
                                        IFERROR(
                                            INDEX(I:I,
                                                MATCH(
                                                    A184&amp;B184,AG:AG,
                                                    0)
                                            ),
                                            "Não encontrado")
                                    )</f>
        <v>4.25</v>
      </c>
      <c r="I184" s="21">
        <f>H184*G184/1</f>
        <v>1.9337500000000001</v>
      </c>
      <c r="J184" s="21">
        <f t="shared" ref="J184:K186" si="40">T184 + N184 + L184 + X184 + R184 + P184 + V184</f>
        <v>35.206640799999995</v>
      </c>
      <c r="K184" s="21">
        <f t="shared" si="40"/>
        <v>16.019021563999999</v>
      </c>
      <c r="L184" s="21">
        <f>IF(
                        C184="INSUMO",
                                        IFERROR(
                                            IF(
                                                INDEX(
                                                    Insumos!C:C,
                                                    MATCH(
                                                        A184&amp;B184,
                                                        Insumos!I:I,
                                                        0)
                                                )="Mao_obra",
                                                INDEX(
                                                    Insumos!F:F,
                                                    MATCH(
                                                        A184&amp;B184,
                                                        Insumos!I:I,
                                                        0)
                                                ),
                                                0
                                            ),
                                            "Não encontrado"),
                                        IFERROR(
                                            INDEX(M:M,
                                                MATCH(
                                                    A184&amp;B184,AG:AG,
                                                    0)
                                            ),
                                            "Não encontrado")
                                    )</f>
        <v>35.206640799999995</v>
      </c>
      <c r="M184" s="21">
        <f>L184*G184/1</f>
        <v>16.019021563999999</v>
      </c>
      <c r="N184" s="21">
        <f>IF(
                        C184="INSUMO",
                                        IFERROR(
                                            IF(
                                                INDEX(
                                                    Insumos!C:C,
                                                    MATCH(
                                                        A184&amp;B184,
                                                        Insumos!I:I,
                                                        0)
                                                )="Equipamento",
                                                INDEX(
                                                    Insumos!F:F,
                                                    MATCH(
                                                        A184&amp;B184,
                                                        Insumos!I:I,
                                                        0)
                                                ),
                                                0
                                            ),
                                            "Não encontrado"),
                                        IFERROR(
                                            INDEX(O:O,
                                                MATCH(
                                                    A184&amp;B184,AG:AG,
                                                    0)
                                            ),
                                            "Não encontrado")
                                    )</f>
        <v>0</v>
      </c>
      <c r="O184" s="21">
        <f>N184*G184/1</f>
        <v>0</v>
      </c>
      <c r="P184" s="21">
        <f>IF(
                        C184="INSUMO",
                                        IFERROR(
                                            IF(
                                                INDEX(
                                                    Insumos!C:C,
                                                    MATCH(
                                                        A184&amp;B184,
                                                        Insumos!I:I,
                                                        0)
                                                )="Transporte",
                                                INDEX(
                                                    Insumos!F:F,
                                                    MATCH(
                                                        A184&amp;B184,
                                                        Insumos!I:I,
                                                        0)
                                                ),
                                                0
                                            ),
                                            "Não encontrado"),
                                        IFERROR(
                                            INDEX(Q:Q,
                                                MATCH(
                                                    A184&amp;B184,AG:AG,
                                                    0)
                                            ),
                                            "Não encontrado")
                                    )</f>
        <v>0</v>
      </c>
      <c r="Q184" s="21">
        <f>P184*G184/1</f>
        <v>0</v>
      </c>
      <c r="R184" s="21">
        <f>IF(
                        C184="INSUMO",
                                        IFERROR(
                                            IF(
                                                INDEX(
                                                    Insumos!C:C,
                                                    MATCH(
                                                        A184&amp;B184,
                                                        Insumos!I:I,
                                                        0)
                                                )="Terceirizados",
                                                INDEX(
                                                    Insumos!F:F,
                                                    MATCH(
                                                        A184&amp;B184,
                                                        Insumos!I:I,
                                                        0)
                                                ),
                                                0
                                            ),
                                            "Não encontrado"),
                                        IFERROR(
                                            INDEX(S:S,
                                                MATCH(
                                                    A184&amp;B184,AG:AG,
                                                    0)
                                            ),
                                            "Não encontrado")
                                    )</f>
        <v>0</v>
      </c>
      <c r="S184" s="21">
        <f>R184*G184/1</f>
        <v>0</v>
      </c>
      <c r="T184" s="21">
        <f>IF(
                        C184="INSUMO",
                                        IFERROR(
                                            IF(
                                                INDEX(
                                                    Insumos!C:C,
                                                    MATCH(
                                                        A184&amp;B184,
                                                        Insumos!I:I,
                                                        0)
                                                )="Comissionamento",
                                                INDEX(
                                                    Insumos!F:F,
                                                    MATCH(
                                                        A184&amp;B184,
                                                        Insumos!I:I,
                                                        0)
                                                ),
                                                0
                                            ),
                                            "Não encontrado"),
                                        IFERROR(
                                            INDEX(U:U,
                                                MATCH(
                                                    A184&amp;B184,AG:AG,
                                                    0)
                                            ),
                                            "Não encontrado")
                                    )</f>
        <v>0</v>
      </c>
      <c r="U184" s="21">
        <f>T184*G184/1</f>
        <v>0</v>
      </c>
      <c r="V184" s="21">
        <f>IF(
                        C184="INSUMO",
                                        IFERROR(
                                            IF(
                                                INDEX(
                                                    Insumos!C:C,
                                                    MATCH(
                                                        A184&amp;B184,
                                                        Insumos!I:I,
                                                        0)
                                                )="Verba",
                                                INDEX(
                                                    Insumos!F:F,
                                                    MATCH(
                                                        A184&amp;B184,
                                                        Insumos!I:I,
                                                        0)
                                                ),
                                                0
                                            ),
                                            "Não encontrado"),
                                        IFERROR(
                                            INDEX(W:W,
                                                MATCH(
                                                    A184&amp;B184,AG:AG,
                                                    0)
                                            ),
                                            "Não encontrado")
                                    )</f>
        <v>0</v>
      </c>
      <c r="W184" s="21">
        <f>V184*G184/1</f>
        <v>0</v>
      </c>
      <c r="X184" s="21">
        <f>IF(
                        C184="INSUMO",
                                        IFERROR(
                                            IF(
                                                INDEX(
                                                    Insumos!C:C,
                                                    MATCH(
                                                        A184&amp;B184,
                                                        Insumos!I:I,
                                                        0)
                                                )="Outro",
                                                INDEX(
                                                    Insumos!F:F,
                                                    MATCH(
                                                        A184&amp;B184,
                                                        Insumos!I:I,
                                                        0)
                                                ),
                                                0
                                            ),
                                            "Não encontrado"),
                                        IFERROR(
                                            INDEX(Y:Y,
                                                MATCH(
                                                    A184&amp;B184,AG:AG,
                                                    0)
                                            ),
                                            "Não encontrado")
                                    )</f>
        <v>0</v>
      </c>
      <c r="Y184" s="21">
        <f>X184*G184/1</f>
        <v>0</v>
      </c>
      <c r="Z184" s="21">
        <f>IF(
                            C184="INSUMO",
                            IFERROR(
                                INDEX(
                                    Insumos!F:F,
                                    MATCH(
                                        A184&amp;B184,
                                        Insumos!I:I,
                                        0)
                                ),
                                "Não encontrado"),
                            IFERROR(
                                INDEX(AA:AA,
                                    MATCH(
                                        A184&amp;B184,AG:AG,
                                        0)
                                ),
                                "Não encontrado")
                        )</f>
        <v>39.456640799999995</v>
      </c>
      <c r="AA184" s="21">
        <f>G184*Z184</f>
        <v>17.952771563999999</v>
      </c>
      <c r="AB184" s="45"/>
      <c r="AC184" s="45"/>
      <c r="AD184" s="61" t="s">
        <v>89</v>
      </c>
      <c r="AE184" s="72"/>
      <c r="AF184" s="72"/>
    </row>
    <row r="185" spans="1:33" ht="25.5" x14ac:dyDescent="0.2">
      <c r="A185" s="54" t="s">
        <v>655</v>
      </c>
      <c r="B185" s="55" t="s">
        <v>98</v>
      </c>
      <c r="C185" s="69" t="s">
        <v>46</v>
      </c>
      <c r="D185" s="57" t="s">
        <v>488</v>
      </c>
      <c r="E185" s="57" t="s">
        <v>656</v>
      </c>
      <c r="F185" s="16" t="s">
        <v>511</v>
      </c>
      <c r="G185" s="16">
        <v>0.45500000000000002</v>
      </c>
      <c r="H185" s="20">
        <f>IF(
                        C185="INSUMO",
                                        IFERROR(
                                            IF(
                                                INDEX(
                                                    Insumos!C:C,
                                                    MATCH(
                                                        A185&amp;B185,
                                                        Insumos!I:I,
                                                        0)
                                                )="Material",
                                                INDEX(
                                                    Insumos!F:F,
                                                    MATCH(
                                                        A185&amp;B185,
                                                        Insumos!I:I,
                                                        0)
                                                ),
                                                0
                                            ),
                                            "Não encontrado"),
                                        IFERROR(
                                            INDEX(I:I,
                                                MATCH(
                                                    A185&amp;B185,AG:AG,
                                                    0)
                                            ),
                                            "Não encontrado")
                                    )</f>
        <v>4.25</v>
      </c>
      <c r="I185" s="20">
        <f>H185*G185/1</f>
        <v>1.9337500000000001</v>
      </c>
      <c r="J185" s="20">
        <f t="shared" si="40"/>
        <v>20.0825152</v>
      </c>
      <c r="K185" s="20">
        <f t="shared" si="40"/>
        <v>9.1375444160000008</v>
      </c>
      <c r="L185" s="20">
        <f>IF(
                        C185="INSUMO",
                                        IFERROR(
                                            IF(
                                                INDEX(
                                                    Insumos!C:C,
                                                    MATCH(
                                                        A185&amp;B185,
                                                        Insumos!I:I,
                                                        0)
                                                )="Mao_obra",
                                                INDEX(
                                                    Insumos!F:F,
                                                    MATCH(
                                                        A185&amp;B185,
                                                        Insumos!I:I,
                                                        0)
                                                ),
                                                0
                                            ),
                                            "Não encontrado"),
                                        IFERROR(
                                            INDEX(M:M,
                                                MATCH(
                                                    A185&amp;B185,AG:AG,
                                                    0)
                                            ),
                                            "Não encontrado")
                                    )</f>
        <v>20.0825152</v>
      </c>
      <c r="M185" s="20">
        <f>L185*G185/1</f>
        <v>9.1375444160000008</v>
      </c>
      <c r="N185" s="20">
        <f>IF(
                        C185="INSUMO",
                                        IFERROR(
                                            IF(
                                                INDEX(
                                                    Insumos!C:C,
                                                    MATCH(
                                                        A185&amp;B185,
                                                        Insumos!I:I,
                                                        0)
                                                )="Equipamento",
                                                INDEX(
                                                    Insumos!F:F,
                                                    MATCH(
                                                        A185&amp;B185,
                                                        Insumos!I:I,
                                                        0)
                                                ),
                                                0
                                            ),
                                            "Não encontrado"),
                                        IFERROR(
                                            INDEX(O:O,
                                                MATCH(
                                                    A185&amp;B185,AG:AG,
                                                    0)
                                            ),
                                            "Não encontrado")
                                    )</f>
        <v>0</v>
      </c>
      <c r="O185" s="20">
        <f>N185*G185/1</f>
        <v>0</v>
      </c>
      <c r="P185" s="20">
        <f>IF(
                        C185="INSUMO",
                                        IFERROR(
                                            IF(
                                                INDEX(
                                                    Insumos!C:C,
                                                    MATCH(
                                                        A185&amp;B185,
                                                        Insumos!I:I,
                                                        0)
                                                )="Transporte",
                                                INDEX(
                                                    Insumos!F:F,
                                                    MATCH(
                                                        A185&amp;B185,
                                                        Insumos!I:I,
                                                        0)
                                                ),
                                                0
                                            ),
                                            "Não encontrado"),
                                        IFERROR(
                                            INDEX(Q:Q,
                                                MATCH(
                                                    A185&amp;B185,AG:AG,
                                                    0)
                                            ),
                                            "Não encontrado")
                                    )</f>
        <v>0</v>
      </c>
      <c r="Q185" s="20">
        <f>P185*G185/1</f>
        <v>0</v>
      </c>
      <c r="R185" s="20">
        <f>IF(
                        C185="INSUMO",
                                        IFERROR(
                                            IF(
                                                INDEX(
                                                    Insumos!C:C,
                                                    MATCH(
                                                        A185&amp;B185,
                                                        Insumos!I:I,
                                                        0)
                                                )="Terceirizados",
                                                INDEX(
                                                    Insumos!F:F,
                                                    MATCH(
                                                        A185&amp;B185,
                                                        Insumos!I:I,
                                                        0)
                                                ),
                                                0
                                            ),
                                            "Não encontrado"),
                                        IFERROR(
                                            INDEX(S:S,
                                                MATCH(
                                                    A185&amp;B185,AG:AG,
                                                    0)
                                            ),
                                            "Não encontrado")
                                    )</f>
        <v>0</v>
      </c>
      <c r="S185" s="20">
        <f>R185*G185/1</f>
        <v>0</v>
      </c>
      <c r="T185" s="20">
        <f>IF(
                        C185="INSUMO",
                                        IFERROR(
                                            IF(
                                                INDEX(
                                                    Insumos!C:C,
                                                    MATCH(
                                                        A185&amp;B185,
                                                        Insumos!I:I,
                                                        0)
                                                )="Comissionamento",
                                                INDEX(
                                                    Insumos!F:F,
                                                    MATCH(
                                                        A185&amp;B185,
                                                        Insumos!I:I,
                                                        0)
                                                ),
                                                0
                                            ),
                                            "Não encontrado"),
                                        IFERROR(
                                            INDEX(U:U,
                                                MATCH(
                                                    A185&amp;B185,AG:AG,
                                                    0)
                                            ),
                                            "Não encontrado")
                                    )</f>
        <v>0</v>
      </c>
      <c r="U185" s="20">
        <f>T185*G185/1</f>
        <v>0</v>
      </c>
      <c r="V185" s="20">
        <f>IF(
                        C185="INSUMO",
                                        IFERROR(
                                            IF(
                                                INDEX(
                                                    Insumos!C:C,
                                                    MATCH(
                                                        A185&amp;B185,
                                                        Insumos!I:I,
                                                        0)
                                                )="Verba",
                                                INDEX(
                                                    Insumos!F:F,
                                                    MATCH(
                                                        A185&amp;B185,
                                                        Insumos!I:I,
                                                        0)
                                                ),
                                                0
                                            ),
                                            "Não encontrado"),
                                        IFERROR(
                                            INDEX(W:W,
                                                MATCH(
                                                    A185&amp;B185,AG:AG,
                                                    0)
                                            ),
                                            "Não encontrado")
                                    )</f>
        <v>0</v>
      </c>
      <c r="W185" s="20">
        <f>V185*G185/1</f>
        <v>0</v>
      </c>
      <c r="X185" s="20">
        <f>IF(
                        C185="INSUMO",
                                        IFERROR(
                                            IF(
                                                INDEX(
                                                    Insumos!C:C,
                                                    MATCH(
                                                        A185&amp;B185,
                                                        Insumos!I:I,
                                                        0)
                                                )="Outro",
                                                INDEX(
                                                    Insumos!F:F,
                                                    MATCH(
                                                        A185&amp;B185,
                                                        Insumos!I:I,
                                                        0)
                                                ),
                                                0
                                            ),
                                            "Não encontrado"),
                                        IFERROR(
                                            INDEX(Y:Y,
                                                MATCH(
                                                    A185&amp;B185,AG:AG,
                                                    0)
                                            ),
                                            "Não encontrado")
                                    )</f>
        <v>0</v>
      </c>
      <c r="Y185" s="20">
        <f>X185*G185/1</f>
        <v>0</v>
      </c>
      <c r="Z185" s="20">
        <f>IF(
                            C185="INSUMO",
                            IFERROR(
                                INDEX(
                                    Insumos!F:F,
                                    MATCH(
                                        A185&amp;B185,
                                        Insumos!I:I,
                                        0)
                                ),
                                "Não encontrado"),
                            IFERROR(
                                INDEX(AA:AA,
                                    MATCH(
                                        A185&amp;B185,AG:AG,
                                        0)
                                ),
                                "Não encontrado")
                        )</f>
        <v>24.3325152</v>
      </c>
      <c r="AA185" s="20">
        <f>G185*Z185</f>
        <v>11.071294416000001</v>
      </c>
      <c r="AB185" s="44"/>
      <c r="AC185" s="44"/>
      <c r="AD185" s="57" t="s">
        <v>89</v>
      </c>
      <c r="AE185" s="70"/>
      <c r="AF185" s="70"/>
    </row>
    <row r="186" spans="1:33" x14ac:dyDescent="0.2">
      <c r="A186" s="59" t="s">
        <v>679</v>
      </c>
      <c r="B186" s="60" t="s">
        <v>45</v>
      </c>
      <c r="C186" s="71" t="s">
        <v>58</v>
      </c>
      <c r="D186" s="61" t="s">
        <v>488</v>
      </c>
      <c r="E186" s="61" t="s">
        <v>680</v>
      </c>
      <c r="F186" s="17" t="s">
        <v>66</v>
      </c>
      <c r="G186" s="17">
        <v>1</v>
      </c>
      <c r="H186" s="21">
        <f>IF(
                        C186="INSUMO",
                                        IFERROR(
                                            IF(
                                                INDEX(
                                                    Insumos!C:C,
                                                    MATCH(
                                                        A186&amp;B186,
                                                        Insumos!I:I,
                                                        0)
                                                )="Material",
                                                INDEX(
                                                    Insumos!F:F,
                                                    MATCH(
                                                        A186&amp;B186,
                                                        Insumos!I:I,
                                                        0)
                                                ),
                                                0
                                            ),
                                            "Não encontrado"),
                                        IFERROR(
                                            INDEX(I:I,
                                                MATCH(
                                                    A186&amp;B186,AG:AG,
                                                    0)
                                            ),
                                            "Não encontrado")
                                    )</f>
        <v>113.35</v>
      </c>
      <c r="I186" s="21">
        <f>H186*G186/1</f>
        <v>113.35</v>
      </c>
      <c r="J186" s="21">
        <f t="shared" si="40"/>
        <v>0</v>
      </c>
      <c r="K186" s="21">
        <f t="shared" si="40"/>
        <v>0</v>
      </c>
      <c r="L186" s="21">
        <f>IF(
                        C186="INSUMO",
                                        IFERROR(
                                            IF(
                                                INDEX(
                                                    Insumos!C:C,
                                                    MATCH(
                                                        A186&amp;B186,
                                                        Insumos!I:I,
                                                        0)
                                                )="Mao_obra",
                                                INDEX(
                                                    Insumos!F:F,
                                                    MATCH(
                                                        A186&amp;B186,
                                                        Insumos!I:I,
                                                        0)
                                                ),
                                                0
                                            ),
                                            "Não encontrado"),
                                        IFERROR(
                                            INDEX(M:M,
                                                MATCH(
                                                    A186&amp;B186,AG:AG,
                                                    0)
                                            ),
                                            "Não encontrado")
                                    )</f>
        <v>0</v>
      </c>
      <c r="M186" s="21">
        <f>L186*G186/1</f>
        <v>0</v>
      </c>
      <c r="N186" s="21">
        <f>IF(
                        C186="INSUMO",
                                        IFERROR(
                                            IF(
                                                INDEX(
                                                    Insumos!C:C,
                                                    MATCH(
                                                        A186&amp;B186,
                                                        Insumos!I:I,
                                                        0)
                                                )="Equipamento",
                                                INDEX(
                                                    Insumos!F:F,
                                                    MATCH(
                                                        A186&amp;B186,
                                                        Insumos!I:I,
                                                        0)
                                                ),
                                                0
                                            ),
                                            "Não encontrado"),
                                        IFERROR(
                                            INDEX(O:O,
                                                MATCH(
                                                    A186&amp;B186,AG:AG,
                                                    0)
                                            ),
                                            "Não encontrado")
                                    )</f>
        <v>0</v>
      </c>
      <c r="O186" s="21">
        <f>N186*G186/1</f>
        <v>0</v>
      </c>
      <c r="P186" s="21">
        <f>IF(
                        C186="INSUMO",
                                        IFERROR(
                                            IF(
                                                INDEX(
                                                    Insumos!C:C,
                                                    MATCH(
                                                        A186&amp;B186,
                                                        Insumos!I:I,
                                                        0)
                                                )="Transporte",
                                                INDEX(
                                                    Insumos!F:F,
                                                    MATCH(
                                                        A186&amp;B186,
                                                        Insumos!I:I,
                                                        0)
                                                ),
                                                0
                                            ),
                                            "Não encontrado"),
                                        IFERROR(
                                            INDEX(Q:Q,
                                                MATCH(
                                                    A186&amp;B186,AG:AG,
                                                    0)
                                            ),
                                            "Não encontrado")
                                    )</f>
        <v>0</v>
      </c>
      <c r="Q186" s="21">
        <f>P186*G186/1</f>
        <v>0</v>
      </c>
      <c r="R186" s="21">
        <f>IF(
                        C186="INSUMO",
                                        IFERROR(
                                            IF(
                                                INDEX(
                                                    Insumos!C:C,
                                                    MATCH(
                                                        A186&amp;B186,
                                                        Insumos!I:I,
                                                        0)
                                                )="Terceirizados",
                                                INDEX(
                                                    Insumos!F:F,
                                                    MATCH(
                                                        A186&amp;B186,
                                                        Insumos!I:I,
                                                        0)
                                                ),
                                                0
                                            ),
                                            "Não encontrado"),
                                        IFERROR(
                                            INDEX(S:S,
                                                MATCH(
                                                    A186&amp;B186,AG:AG,
                                                    0)
                                            ),
                                            "Não encontrado")
                                    )</f>
        <v>0</v>
      </c>
      <c r="S186" s="21">
        <f>R186*G186/1</f>
        <v>0</v>
      </c>
      <c r="T186" s="21">
        <f>IF(
                        C186="INSUMO",
                                        IFERROR(
                                            IF(
                                                INDEX(
                                                    Insumos!C:C,
                                                    MATCH(
                                                        A186&amp;B186,
                                                        Insumos!I:I,
                                                        0)
                                                )="Comissionamento",
                                                INDEX(
                                                    Insumos!F:F,
                                                    MATCH(
                                                        A186&amp;B186,
                                                        Insumos!I:I,
                                                        0)
                                                ),
                                                0
                                            ),
                                            "Não encontrado"),
                                        IFERROR(
                                            INDEX(U:U,
                                                MATCH(
                                                    A186&amp;B186,AG:AG,
                                                    0)
                                            ),
                                            "Não encontrado")
                                    )</f>
        <v>0</v>
      </c>
      <c r="U186" s="21">
        <f>T186*G186/1</f>
        <v>0</v>
      </c>
      <c r="V186" s="21">
        <f>IF(
                        C186="INSUMO",
                                        IFERROR(
                                            IF(
                                                INDEX(
                                                    Insumos!C:C,
                                                    MATCH(
                                                        A186&amp;B186,
                                                        Insumos!I:I,
                                                        0)
                                                )="Verba",
                                                INDEX(
                                                    Insumos!F:F,
                                                    MATCH(
                                                        A186&amp;B186,
                                                        Insumos!I:I,
                                                        0)
                                                ),
                                                0
                                            ),
                                            "Não encontrado"),
                                        IFERROR(
                                            INDEX(W:W,
                                                MATCH(
                                                    A186&amp;B186,AG:AG,
                                                    0)
                                            ),
                                            "Não encontrado")
                                    )</f>
        <v>0</v>
      </c>
      <c r="W186" s="21">
        <f>V186*G186/1</f>
        <v>0</v>
      </c>
      <c r="X186" s="21">
        <f>IF(
                        C186="INSUMO",
                                        IFERROR(
                                            IF(
                                                INDEX(
                                                    Insumos!C:C,
                                                    MATCH(
                                                        A186&amp;B186,
                                                        Insumos!I:I,
                                                        0)
                                                )="Outro",
                                                INDEX(
                                                    Insumos!F:F,
                                                    MATCH(
                                                        A186&amp;B186,
                                                        Insumos!I:I,
                                                        0)
                                                ),
                                                0
                                            ),
                                            "Não encontrado"),
                                        IFERROR(
                                            INDEX(Y:Y,
                                                MATCH(
                                                    A186&amp;B186,AG:AG,
                                                    0)
                                            ),
                                            "Não encontrado")
                                    )</f>
        <v>0</v>
      </c>
      <c r="Y186" s="21">
        <f>X186*G186/1</f>
        <v>0</v>
      </c>
      <c r="Z186" s="21">
        <f>IF(
                            C186="INSUMO",
                            IFERROR(
                                INDEX(
                                    Insumos!F:F,
                                    MATCH(
                                        A186&amp;B186,
                                        Insumos!I:I,
                                        0)
                                ),
                                "Não encontrado"),
                            IFERROR(
                                INDEX(AA:AA,
                                    MATCH(
                                        A186&amp;B186,AG:AG,
                                        0)
                                ),
                                "Não encontrado")
                        )</f>
        <v>113.35</v>
      </c>
      <c r="AA186" s="21">
        <f>G186*Z186</f>
        <v>113.35</v>
      </c>
      <c r="AB186" s="45"/>
      <c r="AC186" s="45"/>
      <c r="AD186" s="61" t="s">
        <v>89</v>
      </c>
      <c r="AE186" s="72"/>
      <c r="AF186" s="72"/>
    </row>
    <row r="187" spans="1:33" ht="25.5" x14ac:dyDescent="0.2">
      <c r="A187" s="63" t="s">
        <v>257</v>
      </c>
      <c r="B187" s="64" t="s">
        <v>45</v>
      </c>
      <c r="C187" s="65" t="s">
        <v>89</v>
      </c>
      <c r="D187" s="66" t="s">
        <v>488</v>
      </c>
      <c r="E187" s="66" t="s">
        <v>258</v>
      </c>
      <c r="F187" s="67" t="s">
        <v>66</v>
      </c>
      <c r="G187" s="22"/>
      <c r="H187" s="23"/>
      <c r="I187" s="23">
        <f>SUM(I188:I189)</f>
        <v>66.34</v>
      </c>
      <c r="J187" s="23"/>
      <c r="K187" s="23">
        <f>SUM(K188:K189)</f>
        <v>2.4099018239999999</v>
      </c>
      <c r="L187" s="23"/>
      <c r="M187" s="23">
        <f>SUM(M188:M189)</f>
        <v>2.4099018239999999</v>
      </c>
      <c r="N187" s="23"/>
      <c r="O187" s="23">
        <f>SUM(O188:O189)</f>
        <v>0</v>
      </c>
      <c r="P187" s="23"/>
      <c r="Q187" s="23">
        <f>SUM(Q188:Q189)</f>
        <v>0</v>
      </c>
      <c r="R187" s="23"/>
      <c r="S187" s="23">
        <f>SUM(S188:S189)</f>
        <v>0</v>
      </c>
      <c r="T187" s="23"/>
      <c r="U187" s="23">
        <f>SUM(U188:U189)</f>
        <v>0</v>
      </c>
      <c r="V187" s="23"/>
      <c r="W187" s="23">
        <f>SUM(W188:W189)</f>
        <v>0</v>
      </c>
      <c r="X187" s="23"/>
      <c r="Y187" s="23">
        <f>SUM(Y188:Y189)</f>
        <v>0</v>
      </c>
      <c r="Z187" s="23"/>
      <c r="AA187" s="23">
        <f>SUM(AA188:AA189)</f>
        <v>68.749901823999991</v>
      </c>
      <c r="AB187" s="43" t="s">
        <v>89</v>
      </c>
      <c r="AC187" s="43"/>
      <c r="AD187" s="66" t="s">
        <v>89</v>
      </c>
      <c r="AE187" s="68" t="s">
        <v>89</v>
      </c>
      <c r="AF187" s="68" t="s">
        <v>491</v>
      </c>
      <c r="AG187" t="str">
        <f>A187&amp;B187&amp;C187</f>
        <v>0413PRÓPRIA</v>
      </c>
    </row>
    <row r="188" spans="1:33" ht="25.5" x14ac:dyDescent="0.2">
      <c r="A188" s="59" t="s">
        <v>655</v>
      </c>
      <c r="B188" s="60" t="s">
        <v>98</v>
      </c>
      <c r="C188" s="71" t="s">
        <v>46</v>
      </c>
      <c r="D188" s="61" t="s">
        <v>488</v>
      </c>
      <c r="E188" s="61" t="s">
        <v>656</v>
      </c>
      <c r="F188" s="17" t="s">
        <v>511</v>
      </c>
      <c r="G188" s="17">
        <v>0.12</v>
      </c>
      <c r="H188" s="21">
        <f>IF(
                        C188="INSUMO",
                                        IFERROR(
                                            IF(
                                                INDEX(
                                                    Insumos!C:C,
                                                    MATCH(
                                                        A188&amp;B188,
                                                        Insumos!I:I,
                                                        0)
                                                )="Material",
                                                INDEX(
                                                    Insumos!F:F,
                                                    MATCH(
                                                        A188&amp;B188,
                                                        Insumos!I:I,
                                                        0)
                                                ),
                                                0
                                            ),
                                            "Não encontrado"),
                                        IFERROR(
                                            INDEX(I:I,
                                                MATCH(
                                                    A188&amp;B188,AG:AG,
                                                    0)
                                            ),
                                            "Não encontrado")
                                    )</f>
        <v>4.25</v>
      </c>
      <c r="I188" s="21">
        <f>H188*G188/1</f>
        <v>0.51</v>
      </c>
      <c r="J188" s="21">
        <f>T188 + N188 + L188 + X188 + R188 + P188 + V188</f>
        <v>20.0825152</v>
      </c>
      <c r="K188" s="21">
        <f>U188 + O188 + M188 + Y188 + S188 + Q188 + W188</f>
        <v>2.4099018239999999</v>
      </c>
      <c r="L188" s="21">
        <f>IF(
                        C188="INSUMO",
                                        IFERROR(
                                            IF(
                                                INDEX(
                                                    Insumos!C:C,
                                                    MATCH(
                                                        A188&amp;B188,
                                                        Insumos!I:I,
                                                        0)
                                                )="Mao_obra",
                                                INDEX(
                                                    Insumos!F:F,
                                                    MATCH(
                                                        A188&amp;B188,
                                                        Insumos!I:I,
                                                        0)
                                                ),
                                                0
                                            ),
                                            "Não encontrado"),
                                        IFERROR(
                                            INDEX(M:M,
                                                MATCH(
                                                    A188&amp;B188,AG:AG,
                                                    0)
                                            ),
                                            "Não encontrado")
                                    )</f>
        <v>20.0825152</v>
      </c>
      <c r="M188" s="21">
        <f>L188*G188/1</f>
        <v>2.4099018239999999</v>
      </c>
      <c r="N188" s="21">
        <f>IF(
                        C188="INSUMO",
                                        IFERROR(
                                            IF(
                                                INDEX(
                                                    Insumos!C:C,
                                                    MATCH(
                                                        A188&amp;B188,
                                                        Insumos!I:I,
                                                        0)
                                                )="Equipamento",
                                                INDEX(
                                                    Insumos!F:F,
                                                    MATCH(
                                                        A188&amp;B188,
                                                        Insumos!I:I,
                                                        0)
                                                ),
                                                0
                                            ),
                                            "Não encontrado"),
                                        IFERROR(
                                            INDEX(O:O,
                                                MATCH(
                                                    A188&amp;B188,AG:AG,
                                                    0)
                                            ),
                                            "Não encontrado")
                                    )</f>
        <v>0</v>
      </c>
      <c r="O188" s="21">
        <f>N188*G188/1</f>
        <v>0</v>
      </c>
      <c r="P188" s="21">
        <f>IF(
                        C188="INSUMO",
                                        IFERROR(
                                            IF(
                                                INDEX(
                                                    Insumos!C:C,
                                                    MATCH(
                                                        A188&amp;B188,
                                                        Insumos!I:I,
                                                        0)
                                                )="Transporte",
                                                INDEX(
                                                    Insumos!F:F,
                                                    MATCH(
                                                        A188&amp;B188,
                                                        Insumos!I:I,
                                                        0)
                                                ),
                                                0
                                            ),
                                            "Não encontrado"),
                                        IFERROR(
                                            INDEX(Q:Q,
                                                MATCH(
                                                    A188&amp;B188,AG:AG,
                                                    0)
                                            ),
                                            "Não encontrado")
                                    )</f>
        <v>0</v>
      </c>
      <c r="Q188" s="21">
        <f>P188*G188/1</f>
        <v>0</v>
      </c>
      <c r="R188" s="21">
        <f>IF(
                        C188="INSUMO",
                                        IFERROR(
                                            IF(
                                                INDEX(
                                                    Insumos!C:C,
                                                    MATCH(
                                                        A188&amp;B188,
                                                        Insumos!I:I,
                                                        0)
                                                )="Terceirizados",
                                                INDEX(
                                                    Insumos!F:F,
                                                    MATCH(
                                                        A188&amp;B188,
                                                        Insumos!I:I,
                                                        0)
                                                ),
                                                0
                                            ),
                                            "Não encontrado"),
                                        IFERROR(
                                            INDEX(S:S,
                                                MATCH(
                                                    A188&amp;B188,AG:AG,
                                                    0)
                                            ),
                                            "Não encontrado")
                                    )</f>
        <v>0</v>
      </c>
      <c r="S188" s="21">
        <f>R188*G188/1</f>
        <v>0</v>
      </c>
      <c r="T188" s="21">
        <f>IF(
                        C188="INSUMO",
                                        IFERROR(
                                            IF(
                                                INDEX(
                                                    Insumos!C:C,
                                                    MATCH(
                                                        A188&amp;B188,
                                                        Insumos!I:I,
                                                        0)
                                                )="Comissionamento",
                                                INDEX(
                                                    Insumos!F:F,
                                                    MATCH(
                                                        A188&amp;B188,
                                                        Insumos!I:I,
                                                        0)
                                                ),
                                                0
                                            ),
                                            "Não encontrado"),
                                        IFERROR(
                                            INDEX(U:U,
                                                MATCH(
                                                    A188&amp;B188,AG:AG,
                                                    0)
                                            ),
                                            "Não encontrado")
                                    )</f>
        <v>0</v>
      </c>
      <c r="U188" s="21">
        <f>T188*G188/1</f>
        <v>0</v>
      </c>
      <c r="V188" s="21">
        <f>IF(
                        C188="INSUMO",
                                        IFERROR(
                                            IF(
                                                INDEX(
                                                    Insumos!C:C,
                                                    MATCH(
                                                        A188&amp;B188,
                                                        Insumos!I:I,
                                                        0)
                                                )="Verba",
                                                INDEX(
                                                    Insumos!F:F,
                                                    MATCH(
                                                        A188&amp;B188,
                                                        Insumos!I:I,
                                                        0)
                                                ),
                                                0
                                            ),
                                            "Não encontrado"),
                                        IFERROR(
                                            INDEX(W:W,
                                                MATCH(
                                                    A188&amp;B188,AG:AG,
                                                    0)
                                            ),
                                            "Não encontrado")
                                    )</f>
        <v>0</v>
      </c>
      <c r="W188" s="21">
        <f>V188*G188/1</f>
        <v>0</v>
      </c>
      <c r="X188" s="21">
        <f>IF(
                        C188="INSUMO",
                                        IFERROR(
                                            IF(
                                                INDEX(
                                                    Insumos!C:C,
                                                    MATCH(
                                                        A188&amp;B188,
                                                        Insumos!I:I,
                                                        0)
                                                )="Outro",
                                                INDEX(
                                                    Insumos!F:F,
                                                    MATCH(
                                                        A188&amp;B188,
                                                        Insumos!I:I,
                                                        0)
                                                ),
                                                0
                                            ),
                                            "Não encontrado"),
                                        IFERROR(
                                            INDEX(Y:Y,
                                                MATCH(
                                                    A188&amp;B188,AG:AG,
                                                    0)
                                            ),
                                            "Não encontrado")
                                    )</f>
        <v>0</v>
      </c>
      <c r="Y188" s="21">
        <f>X188*G188/1</f>
        <v>0</v>
      </c>
      <c r="Z188" s="21">
        <f>IF(
                            C188="INSUMO",
                            IFERROR(
                                INDEX(
                                    Insumos!F:F,
                                    MATCH(
                                        A188&amp;B188,
                                        Insumos!I:I,
                                        0)
                                ),
                                "Não encontrado"),
                            IFERROR(
                                INDEX(AA:AA,
                                    MATCH(
                                        A188&amp;B188,AG:AG,
                                        0)
                                ),
                                "Não encontrado")
                        )</f>
        <v>24.3325152</v>
      </c>
      <c r="AA188" s="21">
        <f>G188*Z188</f>
        <v>2.9199018239999996</v>
      </c>
      <c r="AB188" s="45"/>
      <c r="AC188" s="45"/>
      <c r="AD188" s="61" t="s">
        <v>89</v>
      </c>
      <c r="AE188" s="72"/>
      <c r="AF188" s="72"/>
    </row>
    <row r="189" spans="1:33" x14ac:dyDescent="0.2">
      <c r="A189" s="54" t="s">
        <v>681</v>
      </c>
      <c r="B189" s="55" t="s">
        <v>45</v>
      </c>
      <c r="C189" s="69" t="s">
        <v>58</v>
      </c>
      <c r="D189" s="57" t="s">
        <v>488</v>
      </c>
      <c r="E189" s="57" t="s">
        <v>682</v>
      </c>
      <c r="F189" s="16" t="s">
        <v>66</v>
      </c>
      <c r="G189" s="16">
        <v>1</v>
      </c>
      <c r="H189" s="20">
        <f>IF(
                        C189="INSUMO",
                                        IFERROR(
                                            IF(
                                                INDEX(
                                                    Insumos!C:C,
                                                    MATCH(
                                                        A189&amp;B189,
                                                        Insumos!I:I,
                                                        0)
                                                )="Material",
                                                INDEX(
                                                    Insumos!F:F,
                                                    MATCH(
                                                        A189&amp;B189,
                                                        Insumos!I:I,
                                                        0)
                                                ),
                                                0
                                            ),
                                            "Não encontrado"),
                                        IFERROR(
                                            INDEX(I:I,
                                                MATCH(
                                                    A189&amp;B189,AG:AG,
                                                    0)
                                            ),
                                            "Não encontrado")
                                    )</f>
        <v>65.83</v>
      </c>
      <c r="I189" s="20">
        <f>H189*G189/1</f>
        <v>65.83</v>
      </c>
      <c r="J189" s="20">
        <f>T189 + N189 + L189 + X189 + R189 + P189 + V189</f>
        <v>0</v>
      </c>
      <c r="K189" s="20">
        <f>U189 + O189 + M189 + Y189 + S189 + Q189 + W189</f>
        <v>0</v>
      </c>
      <c r="L189" s="20">
        <f>IF(
                        C189="INSUMO",
                                        IFERROR(
                                            IF(
                                                INDEX(
                                                    Insumos!C:C,
                                                    MATCH(
                                                        A189&amp;B189,
                                                        Insumos!I:I,
                                                        0)
                                                )="Mao_obra",
                                                INDEX(
                                                    Insumos!F:F,
                                                    MATCH(
                                                        A189&amp;B189,
                                                        Insumos!I:I,
                                                        0)
                                                ),
                                                0
                                            ),
                                            "Não encontrado"),
                                        IFERROR(
                                            INDEX(M:M,
                                                MATCH(
                                                    A189&amp;B189,AG:AG,
                                                    0)
                                            ),
                                            "Não encontrado")
                                    )</f>
        <v>0</v>
      </c>
      <c r="M189" s="20">
        <f>L189*G189/1</f>
        <v>0</v>
      </c>
      <c r="N189" s="20">
        <f>IF(
                        C189="INSUMO",
                                        IFERROR(
                                            IF(
                                                INDEX(
                                                    Insumos!C:C,
                                                    MATCH(
                                                        A189&amp;B189,
                                                        Insumos!I:I,
                                                        0)
                                                )="Equipamento",
                                                INDEX(
                                                    Insumos!F:F,
                                                    MATCH(
                                                        A189&amp;B189,
                                                        Insumos!I:I,
                                                        0)
                                                ),
                                                0
                                            ),
                                            "Não encontrado"),
                                        IFERROR(
                                            INDEX(O:O,
                                                MATCH(
                                                    A189&amp;B189,AG:AG,
                                                    0)
                                            ),
                                            "Não encontrado")
                                    )</f>
        <v>0</v>
      </c>
      <c r="O189" s="20">
        <f>N189*G189/1</f>
        <v>0</v>
      </c>
      <c r="P189" s="20">
        <f>IF(
                        C189="INSUMO",
                                        IFERROR(
                                            IF(
                                                INDEX(
                                                    Insumos!C:C,
                                                    MATCH(
                                                        A189&amp;B189,
                                                        Insumos!I:I,
                                                        0)
                                                )="Transporte",
                                                INDEX(
                                                    Insumos!F:F,
                                                    MATCH(
                                                        A189&amp;B189,
                                                        Insumos!I:I,
                                                        0)
                                                ),
                                                0
                                            ),
                                            "Não encontrado"),
                                        IFERROR(
                                            INDEX(Q:Q,
                                                MATCH(
                                                    A189&amp;B189,AG:AG,
                                                    0)
                                            ),
                                            "Não encontrado")
                                    )</f>
        <v>0</v>
      </c>
      <c r="Q189" s="20">
        <f>P189*G189/1</f>
        <v>0</v>
      </c>
      <c r="R189" s="20">
        <f>IF(
                        C189="INSUMO",
                                        IFERROR(
                                            IF(
                                                INDEX(
                                                    Insumos!C:C,
                                                    MATCH(
                                                        A189&amp;B189,
                                                        Insumos!I:I,
                                                        0)
                                                )="Terceirizados",
                                                INDEX(
                                                    Insumos!F:F,
                                                    MATCH(
                                                        A189&amp;B189,
                                                        Insumos!I:I,
                                                        0)
                                                ),
                                                0
                                            ),
                                            "Não encontrado"),
                                        IFERROR(
                                            INDEX(S:S,
                                                MATCH(
                                                    A189&amp;B189,AG:AG,
                                                    0)
                                            ),
                                            "Não encontrado")
                                    )</f>
        <v>0</v>
      </c>
      <c r="S189" s="20">
        <f>R189*G189/1</f>
        <v>0</v>
      </c>
      <c r="T189" s="20">
        <f>IF(
                        C189="INSUMO",
                                        IFERROR(
                                            IF(
                                                INDEX(
                                                    Insumos!C:C,
                                                    MATCH(
                                                        A189&amp;B189,
                                                        Insumos!I:I,
                                                        0)
                                                )="Comissionamento",
                                                INDEX(
                                                    Insumos!F:F,
                                                    MATCH(
                                                        A189&amp;B189,
                                                        Insumos!I:I,
                                                        0)
                                                ),
                                                0
                                            ),
                                            "Não encontrado"),
                                        IFERROR(
                                            INDEX(U:U,
                                                MATCH(
                                                    A189&amp;B189,AG:AG,
                                                    0)
                                            ),
                                            "Não encontrado")
                                    )</f>
        <v>0</v>
      </c>
      <c r="U189" s="20">
        <f>T189*G189/1</f>
        <v>0</v>
      </c>
      <c r="V189" s="20">
        <f>IF(
                        C189="INSUMO",
                                        IFERROR(
                                            IF(
                                                INDEX(
                                                    Insumos!C:C,
                                                    MATCH(
                                                        A189&amp;B189,
                                                        Insumos!I:I,
                                                        0)
                                                )="Verba",
                                                INDEX(
                                                    Insumos!F:F,
                                                    MATCH(
                                                        A189&amp;B189,
                                                        Insumos!I:I,
                                                        0)
                                                ),
                                                0
                                            ),
                                            "Não encontrado"),
                                        IFERROR(
                                            INDEX(W:W,
                                                MATCH(
                                                    A189&amp;B189,AG:AG,
                                                    0)
                                            ),
                                            "Não encontrado")
                                    )</f>
        <v>0</v>
      </c>
      <c r="W189" s="20">
        <f>V189*G189/1</f>
        <v>0</v>
      </c>
      <c r="X189" s="20">
        <f>IF(
                        C189="INSUMO",
                                        IFERROR(
                                            IF(
                                                INDEX(
                                                    Insumos!C:C,
                                                    MATCH(
                                                        A189&amp;B189,
                                                        Insumos!I:I,
                                                        0)
                                                )="Outro",
                                                INDEX(
                                                    Insumos!F:F,
                                                    MATCH(
                                                        A189&amp;B189,
                                                        Insumos!I:I,
                                                        0)
                                                ),
                                                0
                                            ),
                                            "Não encontrado"),
                                        IFERROR(
                                            INDEX(Y:Y,
                                                MATCH(
                                                    A189&amp;B189,AG:AG,
                                                    0)
                                            ),
                                            "Não encontrado")
                                    )</f>
        <v>0</v>
      </c>
      <c r="Y189" s="20">
        <f>X189*G189/1</f>
        <v>0</v>
      </c>
      <c r="Z189" s="20">
        <f>IF(
                            C189="INSUMO",
                            IFERROR(
                                INDEX(
                                    Insumos!F:F,
                                    MATCH(
                                        A189&amp;B189,
                                        Insumos!I:I,
                                        0)
                                ),
                                "Não encontrado"),
                            IFERROR(
                                INDEX(AA:AA,
                                    MATCH(
                                        A189&amp;B189,AG:AG,
                                        0)
                                ),
                                "Não encontrado")
                        )</f>
        <v>65.83</v>
      </c>
      <c r="AA189" s="20">
        <f>G189*Z189</f>
        <v>65.83</v>
      </c>
      <c r="AB189" s="44"/>
      <c r="AC189" s="44"/>
      <c r="AD189" s="57" t="s">
        <v>89</v>
      </c>
      <c r="AE189" s="70"/>
      <c r="AF189" s="70"/>
    </row>
    <row r="190" spans="1:33" ht="25.5" x14ac:dyDescent="0.2">
      <c r="A190" s="63" t="s">
        <v>269</v>
      </c>
      <c r="B190" s="64" t="s">
        <v>213</v>
      </c>
      <c r="C190" s="65" t="s">
        <v>89</v>
      </c>
      <c r="D190" s="66" t="s">
        <v>488</v>
      </c>
      <c r="E190" s="66" t="s">
        <v>270</v>
      </c>
      <c r="F190" s="67" t="s">
        <v>56</v>
      </c>
      <c r="G190" s="22"/>
      <c r="H190" s="23"/>
      <c r="I190" s="23">
        <f>SUM(I191:I193)</f>
        <v>3.0804999999999998</v>
      </c>
      <c r="J190" s="23"/>
      <c r="K190" s="23">
        <f>SUM(K191:K193)</f>
        <v>4.0361083879999997</v>
      </c>
      <c r="L190" s="23"/>
      <c r="M190" s="23">
        <f>SUM(M191:M193)</f>
        <v>4.0361083879999997</v>
      </c>
      <c r="N190" s="23"/>
      <c r="O190" s="23">
        <f>SUM(O191:O193)</f>
        <v>0</v>
      </c>
      <c r="P190" s="23"/>
      <c r="Q190" s="23">
        <f>SUM(Q191:Q193)</f>
        <v>0</v>
      </c>
      <c r="R190" s="23"/>
      <c r="S190" s="23">
        <f>SUM(S191:S193)</f>
        <v>0</v>
      </c>
      <c r="T190" s="23"/>
      <c r="U190" s="23">
        <f>SUM(U191:U193)</f>
        <v>0</v>
      </c>
      <c r="V190" s="23"/>
      <c r="W190" s="23">
        <f>SUM(W191:W193)</f>
        <v>0</v>
      </c>
      <c r="X190" s="23"/>
      <c r="Y190" s="23">
        <f>SUM(Y191:Y193)</f>
        <v>0</v>
      </c>
      <c r="Z190" s="23"/>
      <c r="AA190" s="23">
        <f>SUM(AA191:AA193)</f>
        <v>7.1166083879999986</v>
      </c>
      <c r="AB190" s="43" t="s">
        <v>89</v>
      </c>
      <c r="AC190" s="43"/>
      <c r="AD190" s="66" t="s">
        <v>89</v>
      </c>
      <c r="AE190" s="68" t="s">
        <v>89</v>
      </c>
      <c r="AF190" s="68" t="s">
        <v>491</v>
      </c>
      <c r="AG190" t="str">
        <f>A190&amp;B190&amp;C190</f>
        <v>0290FERRARI-TRT</v>
      </c>
    </row>
    <row r="191" spans="1:33" ht="25.5" x14ac:dyDescent="0.2">
      <c r="A191" s="59" t="s">
        <v>683</v>
      </c>
      <c r="B191" s="60" t="s">
        <v>213</v>
      </c>
      <c r="C191" s="71" t="s">
        <v>58</v>
      </c>
      <c r="D191" s="61" t="s">
        <v>488</v>
      </c>
      <c r="E191" s="61" t="s">
        <v>270</v>
      </c>
      <c r="F191" s="17" t="s">
        <v>56</v>
      </c>
      <c r="G191" s="17">
        <v>1</v>
      </c>
      <c r="H191" s="21">
        <f>IF(
                        C191="INSUMO",
                                        IFERROR(
                                            IF(
                                                INDEX(
                                                    Insumos!C:C,
                                                    MATCH(
                                                        A191&amp;B191,
                                                        Insumos!I:I,
                                                        0)
                                                )="Material",
                                                INDEX(
                                                    Insumos!F:F,
                                                    MATCH(
                                                        A191&amp;B191,
                                                        Insumos!I:I,
                                                        0)
                                                ),
                                                0
                                            ),
                                            "Não encontrado"),
                                        IFERROR(
                                            INDEX(I:I,
                                                MATCH(
                                                    A191&amp;B191,AG:AG,
                                                    0)
                                            ),
                                            "Não encontrado")
                                    )</f>
        <v>2.46</v>
      </c>
      <c r="I191" s="21">
        <f>H191*G191/1</f>
        <v>2.46</v>
      </c>
      <c r="J191" s="21">
        <f t="shared" ref="J191:K193" si="41">T191 + N191 + L191 + X191 + R191 + P191 + V191</f>
        <v>0</v>
      </c>
      <c r="K191" s="21">
        <f t="shared" si="41"/>
        <v>0</v>
      </c>
      <c r="L191" s="21">
        <f>IF(
                        C191="INSUMO",
                                        IFERROR(
                                            IF(
                                                INDEX(
                                                    Insumos!C:C,
                                                    MATCH(
                                                        A191&amp;B191,
                                                        Insumos!I:I,
                                                        0)
                                                )="Mao_obra",
                                                INDEX(
                                                    Insumos!F:F,
                                                    MATCH(
                                                        A191&amp;B191,
                                                        Insumos!I:I,
                                                        0)
                                                ),
                                                0
                                            ),
                                            "Não encontrado"),
                                        IFERROR(
                                            INDEX(M:M,
                                                MATCH(
                                                    A191&amp;B191,AG:AG,
                                                    0)
                                            ),
                                            "Não encontrado")
                                    )</f>
        <v>0</v>
      </c>
      <c r="M191" s="21">
        <f>L191*G191/1</f>
        <v>0</v>
      </c>
      <c r="N191" s="21">
        <f>IF(
                        C191="INSUMO",
                                        IFERROR(
                                            IF(
                                                INDEX(
                                                    Insumos!C:C,
                                                    MATCH(
                                                        A191&amp;B191,
                                                        Insumos!I:I,
                                                        0)
                                                )="Equipamento",
                                                INDEX(
                                                    Insumos!F:F,
                                                    MATCH(
                                                        A191&amp;B191,
                                                        Insumos!I:I,
                                                        0)
                                                ),
                                                0
                                            ),
                                            "Não encontrado"),
                                        IFERROR(
                                            INDEX(O:O,
                                                MATCH(
                                                    A191&amp;B191,AG:AG,
                                                    0)
                                            ),
                                            "Não encontrado")
                                    )</f>
        <v>0</v>
      </c>
      <c r="O191" s="21">
        <f>N191*G191/1</f>
        <v>0</v>
      </c>
      <c r="P191" s="21">
        <f>IF(
                        C191="INSUMO",
                                        IFERROR(
                                            IF(
                                                INDEX(
                                                    Insumos!C:C,
                                                    MATCH(
                                                        A191&amp;B191,
                                                        Insumos!I:I,
                                                        0)
                                                )="Transporte",
                                                INDEX(
                                                    Insumos!F:F,
                                                    MATCH(
                                                        A191&amp;B191,
                                                        Insumos!I:I,
                                                        0)
                                                ),
                                                0
                                            ),
                                            "Não encontrado"),
                                        IFERROR(
                                            INDEX(Q:Q,
                                                MATCH(
                                                    A191&amp;B191,AG:AG,
                                                    0)
                                            ),
                                            "Não encontrado")
                                    )</f>
        <v>0</v>
      </c>
      <c r="Q191" s="21">
        <f>P191*G191/1</f>
        <v>0</v>
      </c>
      <c r="R191" s="21">
        <f>IF(
                        C191="INSUMO",
                                        IFERROR(
                                            IF(
                                                INDEX(
                                                    Insumos!C:C,
                                                    MATCH(
                                                        A191&amp;B191,
                                                        Insumos!I:I,
                                                        0)
                                                )="Terceirizados",
                                                INDEX(
                                                    Insumos!F:F,
                                                    MATCH(
                                                        A191&amp;B191,
                                                        Insumos!I:I,
                                                        0)
                                                ),
                                                0
                                            ),
                                            "Não encontrado"),
                                        IFERROR(
                                            INDEX(S:S,
                                                MATCH(
                                                    A191&amp;B191,AG:AG,
                                                    0)
                                            ),
                                            "Não encontrado")
                                    )</f>
        <v>0</v>
      </c>
      <c r="S191" s="21">
        <f>R191*G191/1</f>
        <v>0</v>
      </c>
      <c r="T191" s="21">
        <f>IF(
                        C191="INSUMO",
                                        IFERROR(
                                            IF(
                                                INDEX(
                                                    Insumos!C:C,
                                                    MATCH(
                                                        A191&amp;B191,
                                                        Insumos!I:I,
                                                        0)
                                                )="Comissionamento",
                                                INDEX(
                                                    Insumos!F:F,
                                                    MATCH(
                                                        A191&amp;B191,
                                                        Insumos!I:I,
                                                        0)
                                                ),
                                                0
                                            ),
                                            "Não encontrado"),
                                        IFERROR(
                                            INDEX(U:U,
                                                MATCH(
                                                    A191&amp;B191,AG:AG,
                                                    0)
                                            ),
                                            "Não encontrado")
                                    )</f>
        <v>0</v>
      </c>
      <c r="U191" s="21">
        <f>T191*G191/1</f>
        <v>0</v>
      </c>
      <c r="V191" s="21">
        <f>IF(
                        C191="INSUMO",
                                        IFERROR(
                                            IF(
                                                INDEX(
                                                    Insumos!C:C,
                                                    MATCH(
                                                        A191&amp;B191,
                                                        Insumos!I:I,
                                                        0)
                                                )="Verba",
                                                INDEX(
                                                    Insumos!F:F,
                                                    MATCH(
                                                        A191&amp;B191,
                                                        Insumos!I:I,
                                                        0)
                                                ),
                                                0
                                            ),
                                            "Não encontrado"),
                                        IFERROR(
                                            INDEX(W:W,
                                                MATCH(
                                                    A191&amp;B191,AG:AG,
                                                    0)
                                            ),
                                            "Não encontrado")
                                    )</f>
        <v>0</v>
      </c>
      <c r="W191" s="21">
        <f>V191*G191/1</f>
        <v>0</v>
      </c>
      <c r="X191" s="21">
        <f>IF(
                        C191="INSUMO",
                                        IFERROR(
                                            IF(
                                                INDEX(
                                                    Insumos!C:C,
                                                    MATCH(
                                                        A191&amp;B191,
                                                        Insumos!I:I,
                                                        0)
                                                )="Outro",
                                                INDEX(
                                                    Insumos!F:F,
                                                    MATCH(
                                                        A191&amp;B191,
                                                        Insumos!I:I,
                                                        0)
                                                ),
                                                0
                                            ),
                                            "Não encontrado"),
                                        IFERROR(
                                            INDEX(Y:Y,
                                                MATCH(
                                                    A191&amp;B191,AG:AG,
                                                    0)
                                            ),
                                            "Não encontrado")
                                    )</f>
        <v>0</v>
      </c>
      <c r="Y191" s="21">
        <f>X191*G191/1</f>
        <v>0</v>
      </c>
      <c r="Z191" s="21">
        <f>IF(
                            C191="INSUMO",
                            IFERROR(
                                INDEX(
                                    Insumos!F:F,
                                    MATCH(
                                        A191&amp;B191,
                                        Insumos!I:I,
                                        0)
                                ),
                                "Não encontrado"),
                            IFERROR(
                                INDEX(AA:AA,
                                    MATCH(
                                        A191&amp;B191,AG:AG,
                                        0)
                                ),
                                "Não encontrado")
                        )</f>
        <v>2.46</v>
      </c>
      <c r="AA191" s="21">
        <f>G191*Z191</f>
        <v>2.46</v>
      </c>
      <c r="AB191" s="45"/>
      <c r="AC191" s="45"/>
      <c r="AD191" s="61" t="s">
        <v>89</v>
      </c>
      <c r="AE191" s="72"/>
      <c r="AF191" s="72"/>
    </row>
    <row r="192" spans="1:33" ht="25.5" x14ac:dyDescent="0.2">
      <c r="A192" s="54" t="s">
        <v>653</v>
      </c>
      <c r="B192" s="55" t="s">
        <v>98</v>
      </c>
      <c r="C192" s="69" t="s">
        <v>46</v>
      </c>
      <c r="D192" s="57" t="s">
        <v>488</v>
      </c>
      <c r="E192" s="57" t="s">
        <v>654</v>
      </c>
      <c r="F192" s="16" t="s">
        <v>511</v>
      </c>
      <c r="G192" s="16">
        <v>7.2999999999999995E-2</v>
      </c>
      <c r="H192" s="20">
        <f>IF(
                        C192="INSUMO",
                                        IFERROR(
                                            IF(
                                                INDEX(
                                                    Insumos!C:C,
                                                    MATCH(
                                                        A192&amp;B192,
                                                        Insumos!I:I,
                                                        0)
                                                )="Material",
                                                INDEX(
                                                    Insumos!F:F,
                                                    MATCH(
                                                        A192&amp;B192,
                                                        Insumos!I:I,
                                                        0)
                                                ),
                                                0
                                            ),
                                            "Não encontrado"),
                                        IFERROR(
                                            INDEX(I:I,
                                                MATCH(
                                                    A192&amp;B192,AG:AG,
                                                    0)
                                            ),
                                            "Não encontrado")
                                    )</f>
        <v>4.25</v>
      </c>
      <c r="I192" s="20">
        <f>H192*G192/1</f>
        <v>0.31024999999999997</v>
      </c>
      <c r="J192" s="20">
        <f t="shared" si="41"/>
        <v>35.206640799999995</v>
      </c>
      <c r="K192" s="20">
        <f t="shared" si="41"/>
        <v>2.5700847783999996</v>
      </c>
      <c r="L192" s="20">
        <f>IF(
                        C192="INSUMO",
                                        IFERROR(
                                            IF(
                                                INDEX(
                                                    Insumos!C:C,
                                                    MATCH(
                                                        A192&amp;B192,
                                                        Insumos!I:I,
                                                        0)
                                                )="Mao_obra",
                                                INDEX(
                                                    Insumos!F:F,
                                                    MATCH(
                                                        A192&amp;B192,
                                                        Insumos!I:I,
                                                        0)
                                                ),
                                                0
                                            ),
                                            "Não encontrado"),
                                        IFERROR(
                                            INDEX(M:M,
                                                MATCH(
                                                    A192&amp;B192,AG:AG,
                                                    0)
                                            ),
                                            "Não encontrado")
                                    )</f>
        <v>35.206640799999995</v>
      </c>
      <c r="M192" s="20">
        <f>L192*G192/1</f>
        <v>2.5700847783999996</v>
      </c>
      <c r="N192" s="20">
        <f>IF(
                        C192="INSUMO",
                                        IFERROR(
                                            IF(
                                                INDEX(
                                                    Insumos!C:C,
                                                    MATCH(
                                                        A192&amp;B192,
                                                        Insumos!I:I,
                                                        0)
                                                )="Equipamento",
                                                INDEX(
                                                    Insumos!F:F,
                                                    MATCH(
                                                        A192&amp;B192,
                                                        Insumos!I:I,
                                                        0)
                                                ),
                                                0
                                            ),
                                            "Não encontrado"),
                                        IFERROR(
                                            INDEX(O:O,
                                                MATCH(
                                                    A192&amp;B192,AG:AG,
                                                    0)
                                            ),
                                            "Não encontrado")
                                    )</f>
        <v>0</v>
      </c>
      <c r="O192" s="20">
        <f>N192*G192/1</f>
        <v>0</v>
      </c>
      <c r="P192" s="20">
        <f>IF(
                        C192="INSUMO",
                                        IFERROR(
                                            IF(
                                                INDEX(
                                                    Insumos!C:C,
                                                    MATCH(
                                                        A192&amp;B192,
                                                        Insumos!I:I,
                                                        0)
                                                )="Transporte",
                                                INDEX(
                                                    Insumos!F:F,
                                                    MATCH(
                                                        A192&amp;B192,
                                                        Insumos!I:I,
                                                        0)
                                                ),
                                                0
                                            ),
                                            "Não encontrado"),
                                        IFERROR(
                                            INDEX(Q:Q,
                                                MATCH(
                                                    A192&amp;B192,AG:AG,
                                                    0)
                                            ),
                                            "Não encontrado")
                                    )</f>
        <v>0</v>
      </c>
      <c r="Q192" s="20">
        <f>P192*G192/1</f>
        <v>0</v>
      </c>
      <c r="R192" s="20">
        <f>IF(
                        C192="INSUMO",
                                        IFERROR(
                                            IF(
                                                INDEX(
                                                    Insumos!C:C,
                                                    MATCH(
                                                        A192&amp;B192,
                                                        Insumos!I:I,
                                                        0)
                                                )="Terceirizados",
                                                INDEX(
                                                    Insumos!F:F,
                                                    MATCH(
                                                        A192&amp;B192,
                                                        Insumos!I:I,
                                                        0)
                                                ),
                                                0
                                            ),
                                            "Não encontrado"),
                                        IFERROR(
                                            INDEX(S:S,
                                                MATCH(
                                                    A192&amp;B192,AG:AG,
                                                    0)
                                            ),
                                            "Não encontrado")
                                    )</f>
        <v>0</v>
      </c>
      <c r="S192" s="20">
        <f>R192*G192/1</f>
        <v>0</v>
      </c>
      <c r="T192" s="20">
        <f>IF(
                        C192="INSUMO",
                                        IFERROR(
                                            IF(
                                                INDEX(
                                                    Insumos!C:C,
                                                    MATCH(
                                                        A192&amp;B192,
                                                        Insumos!I:I,
                                                        0)
                                                )="Comissionamento",
                                                INDEX(
                                                    Insumos!F:F,
                                                    MATCH(
                                                        A192&amp;B192,
                                                        Insumos!I:I,
                                                        0)
                                                ),
                                                0
                                            ),
                                            "Não encontrado"),
                                        IFERROR(
                                            INDEX(U:U,
                                                MATCH(
                                                    A192&amp;B192,AG:AG,
                                                    0)
                                            ),
                                            "Não encontrado")
                                    )</f>
        <v>0</v>
      </c>
      <c r="U192" s="20">
        <f>T192*G192/1</f>
        <v>0</v>
      </c>
      <c r="V192" s="20">
        <f>IF(
                        C192="INSUMO",
                                        IFERROR(
                                            IF(
                                                INDEX(
                                                    Insumos!C:C,
                                                    MATCH(
                                                        A192&amp;B192,
                                                        Insumos!I:I,
                                                        0)
                                                )="Verba",
                                                INDEX(
                                                    Insumos!F:F,
                                                    MATCH(
                                                        A192&amp;B192,
                                                        Insumos!I:I,
                                                        0)
                                                ),
                                                0
                                            ),
                                            "Não encontrado"),
                                        IFERROR(
                                            INDEX(W:W,
                                                MATCH(
                                                    A192&amp;B192,AG:AG,
                                                    0)
                                            ),
                                            "Não encontrado")
                                    )</f>
        <v>0</v>
      </c>
      <c r="W192" s="20">
        <f>V192*G192/1</f>
        <v>0</v>
      </c>
      <c r="X192" s="20">
        <f>IF(
                        C192="INSUMO",
                                        IFERROR(
                                            IF(
                                                INDEX(
                                                    Insumos!C:C,
                                                    MATCH(
                                                        A192&amp;B192,
                                                        Insumos!I:I,
                                                        0)
                                                )="Outro",
                                                INDEX(
                                                    Insumos!F:F,
                                                    MATCH(
                                                        A192&amp;B192,
                                                        Insumos!I:I,
                                                        0)
                                                ),
                                                0
                                            ),
                                            "Não encontrado"),
                                        IFERROR(
                                            INDEX(Y:Y,
                                                MATCH(
                                                    A192&amp;B192,AG:AG,
                                                    0)
                                            ),
                                            "Não encontrado")
                                    )</f>
        <v>0</v>
      </c>
      <c r="Y192" s="20">
        <f>X192*G192/1</f>
        <v>0</v>
      </c>
      <c r="Z192" s="20">
        <f>IF(
                            C192="INSUMO",
                            IFERROR(
                                INDEX(
                                    Insumos!F:F,
                                    MATCH(
                                        A192&amp;B192,
                                        Insumos!I:I,
                                        0)
                                ),
                                "Não encontrado"),
                            IFERROR(
                                INDEX(AA:AA,
                                    MATCH(
                                        A192&amp;B192,AG:AG,
                                        0)
                                ),
                                "Não encontrado")
                        )</f>
        <v>39.456640799999995</v>
      </c>
      <c r="AA192" s="20">
        <f>G192*Z192</f>
        <v>2.8803347783999995</v>
      </c>
      <c r="AB192" s="44"/>
      <c r="AC192" s="44"/>
      <c r="AD192" s="57" t="s">
        <v>89</v>
      </c>
      <c r="AE192" s="70"/>
      <c r="AF192" s="70"/>
    </row>
    <row r="193" spans="1:33" ht="25.5" x14ac:dyDescent="0.2">
      <c r="A193" s="59" t="s">
        <v>655</v>
      </c>
      <c r="B193" s="60" t="s">
        <v>98</v>
      </c>
      <c r="C193" s="71" t="s">
        <v>46</v>
      </c>
      <c r="D193" s="61" t="s">
        <v>488</v>
      </c>
      <c r="E193" s="61" t="s">
        <v>656</v>
      </c>
      <c r="F193" s="17" t="s">
        <v>511</v>
      </c>
      <c r="G193" s="17">
        <v>7.2999999999999995E-2</v>
      </c>
      <c r="H193" s="21">
        <f>IF(
                        C193="INSUMO",
                                        IFERROR(
                                            IF(
                                                INDEX(
                                                    Insumos!C:C,
                                                    MATCH(
                                                        A193&amp;B193,
                                                        Insumos!I:I,
                                                        0)
                                                )="Material",
                                                INDEX(
                                                    Insumos!F:F,
                                                    MATCH(
                                                        A193&amp;B193,
                                                        Insumos!I:I,
                                                        0)
                                                ),
                                                0
                                            ),
                                            "Não encontrado"),
                                        IFERROR(
                                            INDEX(I:I,
                                                MATCH(
                                                    A193&amp;B193,AG:AG,
                                                    0)
                                            ),
                                            "Não encontrado")
                                    )</f>
        <v>4.25</v>
      </c>
      <c r="I193" s="21">
        <f>H193*G193/1</f>
        <v>0.31024999999999997</v>
      </c>
      <c r="J193" s="21">
        <f t="shared" si="41"/>
        <v>20.0825152</v>
      </c>
      <c r="K193" s="21">
        <f t="shared" si="41"/>
        <v>1.4660236095999999</v>
      </c>
      <c r="L193" s="21">
        <f>IF(
                        C193="INSUMO",
                                        IFERROR(
                                            IF(
                                                INDEX(
                                                    Insumos!C:C,
                                                    MATCH(
                                                        A193&amp;B193,
                                                        Insumos!I:I,
                                                        0)
                                                )="Mao_obra",
                                                INDEX(
                                                    Insumos!F:F,
                                                    MATCH(
                                                        A193&amp;B193,
                                                        Insumos!I:I,
                                                        0)
                                                ),
                                                0
                                            ),
                                            "Não encontrado"),
                                        IFERROR(
                                            INDEX(M:M,
                                                MATCH(
                                                    A193&amp;B193,AG:AG,
                                                    0)
                                            ),
                                            "Não encontrado")
                                    )</f>
        <v>20.0825152</v>
      </c>
      <c r="M193" s="21">
        <f>L193*G193/1</f>
        <v>1.4660236095999999</v>
      </c>
      <c r="N193" s="21">
        <f>IF(
                        C193="INSUMO",
                                        IFERROR(
                                            IF(
                                                INDEX(
                                                    Insumos!C:C,
                                                    MATCH(
                                                        A193&amp;B193,
                                                        Insumos!I:I,
                                                        0)
                                                )="Equipamento",
                                                INDEX(
                                                    Insumos!F:F,
                                                    MATCH(
                                                        A193&amp;B193,
                                                        Insumos!I:I,
                                                        0)
                                                ),
                                                0
                                            ),
                                            "Não encontrado"),
                                        IFERROR(
                                            INDEX(O:O,
                                                MATCH(
                                                    A193&amp;B193,AG:AG,
                                                    0)
                                            ),
                                            "Não encontrado")
                                    )</f>
        <v>0</v>
      </c>
      <c r="O193" s="21">
        <f>N193*G193/1</f>
        <v>0</v>
      </c>
      <c r="P193" s="21">
        <f>IF(
                        C193="INSUMO",
                                        IFERROR(
                                            IF(
                                                INDEX(
                                                    Insumos!C:C,
                                                    MATCH(
                                                        A193&amp;B193,
                                                        Insumos!I:I,
                                                        0)
                                                )="Transporte",
                                                INDEX(
                                                    Insumos!F:F,
                                                    MATCH(
                                                        A193&amp;B193,
                                                        Insumos!I:I,
                                                        0)
                                                ),
                                                0
                                            ),
                                            "Não encontrado"),
                                        IFERROR(
                                            INDEX(Q:Q,
                                                MATCH(
                                                    A193&amp;B193,AG:AG,
                                                    0)
                                            ),
                                            "Não encontrado")
                                    )</f>
        <v>0</v>
      </c>
      <c r="Q193" s="21">
        <f>P193*G193/1</f>
        <v>0</v>
      </c>
      <c r="R193" s="21">
        <f>IF(
                        C193="INSUMO",
                                        IFERROR(
                                            IF(
                                                INDEX(
                                                    Insumos!C:C,
                                                    MATCH(
                                                        A193&amp;B193,
                                                        Insumos!I:I,
                                                        0)
                                                )="Terceirizados",
                                                INDEX(
                                                    Insumos!F:F,
                                                    MATCH(
                                                        A193&amp;B193,
                                                        Insumos!I:I,
                                                        0)
                                                ),
                                                0
                                            ),
                                            "Não encontrado"),
                                        IFERROR(
                                            INDEX(S:S,
                                                MATCH(
                                                    A193&amp;B193,AG:AG,
                                                    0)
                                            ),
                                            "Não encontrado")
                                    )</f>
        <v>0</v>
      </c>
      <c r="S193" s="21">
        <f>R193*G193/1</f>
        <v>0</v>
      </c>
      <c r="T193" s="21">
        <f>IF(
                        C193="INSUMO",
                                        IFERROR(
                                            IF(
                                                INDEX(
                                                    Insumos!C:C,
                                                    MATCH(
                                                        A193&amp;B193,
                                                        Insumos!I:I,
                                                        0)
                                                )="Comissionamento",
                                                INDEX(
                                                    Insumos!F:F,
                                                    MATCH(
                                                        A193&amp;B193,
                                                        Insumos!I:I,
                                                        0)
                                                ),
                                                0
                                            ),
                                            "Não encontrado"),
                                        IFERROR(
                                            INDEX(U:U,
                                                MATCH(
                                                    A193&amp;B193,AG:AG,
                                                    0)
                                            ),
                                            "Não encontrado")
                                    )</f>
        <v>0</v>
      </c>
      <c r="U193" s="21">
        <f>T193*G193/1</f>
        <v>0</v>
      </c>
      <c r="V193" s="21">
        <f>IF(
                        C193="INSUMO",
                                        IFERROR(
                                            IF(
                                                INDEX(
                                                    Insumos!C:C,
                                                    MATCH(
                                                        A193&amp;B193,
                                                        Insumos!I:I,
                                                        0)
                                                )="Verba",
                                                INDEX(
                                                    Insumos!F:F,
                                                    MATCH(
                                                        A193&amp;B193,
                                                        Insumos!I:I,
                                                        0)
                                                ),
                                                0
                                            ),
                                            "Não encontrado"),
                                        IFERROR(
                                            INDEX(W:W,
                                                MATCH(
                                                    A193&amp;B193,AG:AG,
                                                    0)
                                            ),
                                            "Não encontrado")
                                    )</f>
        <v>0</v>
      </c>
      <c r="W193" s="21">
        <f>V193*G193/1</f>
        <v>0</v>
      </c>
      <c r="X193" s="21">
        <f>IF(
                        C193="INSUMO",
                                        IFERROR(
                                            IF(
                                                INDEX(
                                                    Insumos!C:C,
                                                    MATCH(
                                                        A193&amp;B193,
                                                        Insumos!I:I,
                                                        0)
                                                )="Outro",
                                                INDEX(
                                                    Insumos!F:F,
                                                    MATCH(
                                                        A193&amp;B193,
                                                        Insumos!I:I,
                                                        0)
                                                ),
                                                0
                                            ),
                                            "Não encontrado"),
                                        IFERROR(
                                            INDEX(Y:Y,
                                                MATCH(
                                                    A193&amp;B193,AG:AG,
                                                    0)
                                            ),
                                            "Não encontrado")
                                    )</f>
        <v>0</v>
      </c>
      <c r="Y193" s="21">
        <f>X193*G193/1</f>
        <v>0</v>
      </c>
      <c r="Z193" s="21">
        <f>IF(
                            C193="INSUMO",
                            IFERROR(
                                INDEX(
                                    Insumos!F:F,
                                    MATCH(
                                        A193&amp;B193,
                                        Insumos!I:I,
                                        0)
                                ),
                                "Não encontrado"),
                            IFERROR(
                                INDEX(AA:AA,
                                    MATCH(
                                        A193&amp;B193,AG:AG,
                                        0)
                                ),
                                "Não encontrado")
                        )</f>
        <v>24.3325152</v>
      </c>
      <c r="AA193" s="21">
        <f>G193*Z193</f>
        <v>1.7762736095999998</v>
      </c>
      <c r="AB193" s="45"/>
      <c r="AC193" s="45"/>
      <c r="AD193" s="61" t="s">
        <v>89</v>
      </c>
      <c r="AE193" s="72"/>
      <c r="AF193" s="72"/>
    </row>
    <row r="194" spans="1:33" ht="51" x14ac:dyDescent="0.2">
      <c r="A194" s="63" t="s">
        <v>276</v>
      </c>
      <c r="B194" s="64" t="s">
        <v>98</v>
      </c>
      <c r="C194" s="65" t="s">
        <v>89</v>
      </c>
      <c r="D194" s="66" t="s">
        <v>488</v>
      </c>
      <c r="E194" s="66" t="s">
        <v>277</v>
      </c>
      <c r="F194" s="67" t="s">
        <v>66</v>
      </c>
      <c r="G194" s="22"/>
      <c r="H194" s="23"/>
      <c r="I194" s="23">
        <f>SUM(I195:I198)</f>
        <v>9.0830590000000004</v>
      </c>
      <c r="J194" s="23"/>
      <c r="K194" s="23">
        <f>SUM(K195:K198)</f>
        <v>17.84453675404</v>
      </c>
      <c r="L194" s="23"/>
      <c r="M194" s="23">
        <f>SUM(M195:M198)</f>
        <v>17.84453675404</v>
      </c>
      <c r="N194" s="23"/>
      <c r="O194" s="23">
        <f>SUM(O195:O198)</f>
        <v>0</v>
      </c>
      <c r="P194" s="23"/>
      <c r="Q194" s="23">
        <f>SUM(Q195:Q198)</f>
        <v>0</v>
      </c>
      <c r="R194" s="23"/>
      <c r="S194" s="23">
        <f>SUM(S195:S198)</f>
        <v>0</v>
      </c>
      <c r="T194" s="23"/>
      <c r="U194" s="23">
        <f>SUM(U195:U198)</f>
        <v>0</v>
      </c>
      <c r="V194" s="23"/>
      <c r="W194" s="23">
        <f>SUM(W195:W198)</f>
        <v>0</v>
      </c>
      <c r="X194" s="23"/>
      <c r="Y194" s="23">
        <f>SUM(Y195:Y198)</f>
        <v>0</v>
      </c>
      <c r="Z194" s="23"/>
      <c r="AA194" s="23">
        <f>SUM(AA195:AA198)</f>
        <v>26.927595754040002</v>
      </c>
      <c r="AB194" s="43" t="s">
        <v>89</v>
      </c>
      <c r="AC194" s="43"/>
      <c r="AD194" s="66" t="s">
        <v>89</v>
      </c>
      <c r="AE194" s="68" t="s">
        <v>89</v>
      </c>
      <c r="AF194" s="68" t="s">
        <v>666</v>
      </c>
      <c r="AG194" t="str">
        <f>A194&amp;B194&amp;C194</f>
        <v>95728SINAPI</v>
      </c>
    </row>
    <row r="195" spans="1:33" ht="51" x14ac:dyDescent="0.2">
      <c r="A195" s="59" t="s">
        <v>684</v>
      </c>
      <c r="B195" s="60" t="s">
        <v>98</v>
      </c>
      <c r="C195" s="71" t="s">
        <v>46</v>
      </c>
      <c r="D195" s="61" t="s">
        <v>488</v>
      </c>
      <c r="E195" s="61" t="s">
        <v>685</v>
      </c>
      <c r="F195" s="17" t="s">
        <v>66</v>
      </c>
      <c r="G195" s="17">
        <v>1</v>
      </c>
      <c r="H195" s="21">
        <f>IF(
                        C195="INSUMO",
                                        IFERROR(
                                            IF(
                                                INDEX(
                                                    Insumos!C:C,
                                                    MATCH(
                                                        A195&amp;B195,
                                                        Insumos!I:I,
                                                        0)
                                                )="Material",
                                                INDEX(
                                                    Insumos!F:F,
                                                    MATCH(
                                                        A195&amp;B195,
                                                        Insumos!I:I,
                                                        0)
                                                ),
                                                0
                                            ),
                                            "Não encontrado"),
                                        IFERROR(
                                            INDEX(I:I,
                                                MATCH(
                                                    A195&amp;B195,AG:AG,
                                                    0)
                                            ),
                                            "Não encontrado")
                                    )</f>
        <v>2.836757</v>
      </c>
      <c r="I195" s="21">
        <f>H195*G195/1</f>
        <v>2.836757</v>
      </c>
      <c r="J195" s="21">
        <f t="shared" ref="J195:K198" si="42">T195 + N195 + L195 + X195 + R195 + P195 + V195</f>
        <v>6.6208380860400009</v>
      </c>
      <c r="K195" s="21">
        <f t="shared" si="42"/>
        <v>6.6208380860400009</v>
      </c>
      <c r="L195" s="21">
        <f>IF(
                        C195="INSUMO",
                                        IFERROR(
                                            IF(
                                                INDEX(
                                                    Insumos!C:C,
                                                    MATCH(
                                                        A195&amp;B195,
                                                        Insumos!I:I,
                                                        0)
                                                )="Mao_obra",
                                                INDEX(
                                                    Insumos!F:F,
                                                    MATCH(
                                                        A195&amp;B195,
                                                        Insumos!I:I,
                                                        0)
                                                ),
                                                0
                                            ),
                                            "Não encontrado"),
                                        IFERROR(
                                            INDEX(M:M,
                                                MATCH(
                                                    A195&amp;B195,AG:AG,
                                                    0)
                                            ),
                                            "Não encontrado")
                                    )</f>
        <v>6.6208380860400009</v>
      </c>
      <c r="M195" s="21">
        <f>L195*G195/1</f>
        <v>6.6208380860400009</v>
      </c>
      <c r="N195" s="21">
        <f>IF(
                        C195="INSUMO",
                                        IFERROR(
                                            IF(
                                                INDEX(
                                                    Insumos!C:C,
                                                    MATCH(
                                                        A195&amp;B195,
                                                        Insumos!I:I,
                                                        0)
                                                )="Equipamento",
                                                INDEX(
                                                    Insumos!F:F,
                                                    MATCH(
                                                        A195&amp;B195,
                                                        Insumos!I:I,
                                                        0)
                                                ),
                                                0
                                            ),
                                            "Não encontrado"),
                                        IFERROR(
                                            INDEX(O:O,
                                                MATCH(
                                                    A195&amp;B195,AG:AG,
                                                    0)
                                            ),
                                            "Não encontrado")
                                    )</f>
        <v>0</v>
      </c>
      <c r="O195" s="21">
        <f>N195*G195/1</f>
        <v>0</v>
      </c>
      <c r="P195" s="21">
        <f>IF(
                        C195="INSUMO",
                                        IFERROR(
                                            IF(
                                                INDEX(
                                                    Insumos!C:C,
                                                    MATCH(
                                                        A195&amp;B195,
                                                        Insumos!I:I,
                                                        0)
                                                )="Transporte",
                                                INDEX(
                                                    Insumos!F:F,
                                                    MATCH(
                                                        A195&amp;B195,
                                                        Insumos!I:I,
                                                        0)
                                                ),
                                                0
                                            ),
                                            "Não encontrado"),
                                        IFERROR(
                                            INDEX(Q:Q,
                                                MATCH(
                                                    A195&amp;B195,AG:AG,
                                                    0)
                                            ),
                                            "Não encontrado")
                                    )</f>
        <v>0</v>
      </c>
      <c r="Q195" s="21">
        <f>P195*G195/1</f>
        <v>0</v>
      </c>
      <c r="R195" s="21">
        <f>IF(
                        C195="INSUMO",
                                        IFERROR(
                                            IF(
                                                INDEX(
                                                    Insumos!C:C,
                                                    MATCH(
                                                        A195&amp;B195,
                                                        Insumos!I:I,
                                                        0)
                                                )="Terceirizados",
                                                INDEX(
                                                    Insumos!F:F,
                                                    MATCH(
                                                        A195&amp;B195,
                                                        Insumos!I:I,
                                                        0)
                                                ),
                                                0
                                            ),
                                            "Não encontrado"),
                                        IFERROR(
                                            INDEX(S:S,
                                                MATCH(
                                                    A195&amp;B195,AG:AG,
                                                    0)
                                            ),
                                            "Não encontrado")
                                    )</f>
        <v>0</v>
      </c>
      <c r="S195" s="21">
        <f>R195*G195/1</f>
        <v>0</v>
      </c>
      <c r="T195" s="21">
        <f>IF(
                        C195="INSUMO",
                                        IFERROR(
                                            IF(
                                                INDEX(
                                                    Insumos!C:C,
                                                    MATCH(
                                                        A195&amp;B195,
                                                        Insumos!I:I,
                                                        0)
                                                )="Comissionamento",
                                                INDEX(
                                                    Insumos!F:F,
                                                    MATCH(
                                                        A195&amp;B195,
                                                        Insumos!I:I,
                                                        0)
                                                ),
                                                0
                                            ),
                                            "Não encontrado"),
                                        IFERROR(
                                            INDEX(U:U,
                                                MATCH(
                                                    A195&amp;B195,AG:AG,
                                                    0)
                                            ),
                                            "Não encontrado")
                                    )</f>
        <v>0</v>
      </c>
      <c r="U195" s="21">
        <f>T195*G195/1</f>
        <v>0</v>
      </c>
      <c r="V195" s="21">
        <f>IF(
                        C195="INSUMO",
                                        IFERROR(
                                            IF(
                                                INDEX(
                                                    Insumos!C:C,
                                                    MATCH(
                                                        A195&amp;B195,
                                                        Insumos!I:I,
                                                        0)
                                                )="Verba",
                                                INDEX(
                                                    Insumos!F:F,
                                                    MATCH(
                                                        A195&amp;B195,
                                                        Insumos!I:I,
                                                        0)
                                                ),
                                                0
                                            ),
                                            "Não encontrado"),
                                        IFERROR(
                                            INDEX(W:W,
                                                MATCH(
                                                    A195&amp;B195,AG:AG,
                                                    0)
                                            ),
                                            "Não encontrado")
                                    )</f>
        <v>0</v>
      </c>
      <c r="W195" s="21">
        <f>V195*G195/1</f>
        <v>0</v>
      </c>
      <c r="X195" s="21">
        <f>IF(
                        C195="INSUMO",
                                        IFERROR(
                                            IF(
                                                INDEX(
                                                    Insumos!C:C,
                                                    MATCH(
                                                        A195&amp;B195,
                                                        Insumos!I:I,
                                                        0)
                                                )="Outro",
                                                INDEX(
                                                    Insumos!F:F,
                                                    MATCH(
                                                        A195&amp;B195,
                                                        Insumos!I:I,
                                                        0)
                                                ),
                                                0
                                            ),
                                            "Não encontrado"),
                                        IFERROR(
                                            INDEX(Y:Y,
                                                MATCH(
                                                    A195&amp;B195,AG:AG,
                                                    0)
                                            ),
                                            "Não encontrado")
                                    )</f>
        <v>0</v>
      </c>
      <c r="Y195" s="21">
        <f>X195*G195/1</f>
        <v>0</v>
      </c>
      <c r="Z195" s="21">
        <f>IF(
                            C195="INSUMO",
                            IFERROR(
                                INDEX(
                                    Insumos!F:F,
                                    MATCH(
                                        A195&amp;B195,
                                        Insumos!I:I,
                                        0)
                                ),
                                "Não encontrado"),
                            IFERROR(
                                INDEX(AA:AA,
                                    MATCH(
                                        A195&amp;B195,AG:AG,
                                        0)
                                ),
                                "Não encontrado")
                        )</f>
        <v>9.4575950860400013</v>
      </c>
      <c r="AA195" s="21">
        <f>G195*Z195</f>
        <v>9.4575950860400013</v>
      </c>
      <c r="AB195" s="45"/>
      <c r="AC195" s="45"/>
      <c r="AD195" s="61" t="s">
        <v>89</v>
      </c>
      <c r="AE195" s="72"/>
      <c r="AF195" s="72"/>
    </row>
    <row r="196" spans="1:33" ht="25.5" x14ac:dyDescent="0.2">
      <c r="A196" s="54" t="s">
        <v>653</v>
      </c>
      <c r="B196" s="55" t="s">
        <v>98</v>
      </c>
      <c r="C196" s="69" t="s">
        <v>46</v>
      </c>
      <c r="D196" s="57" t="s">
        <v>488</v>
      </c>
      <c r="E196" s="57" t="s">
        <v>654</v>
      </c>
      <c r="F196" s="16" t="s">
        <v>511</v>
      </c>
      <c r="G196" s="16">
        <v>0.20300000000000001</v>
      </c>
      <c r="H196" s="20">
        <f>IF(
                        C196="INSUMO",
                                        IFERROR(
                                            IF(
                                                INDEX(
                                                    Insumos!C:C,
                                                    MATCH(
                                                        A196&amp;B196,
                                                        Insumos!I:I,
                                                        0)
                                                )="Material",
                                                INDEX(
                                                    Insumos!F:F,
                                                    MATCH(
                                                        A196&amp;B196,
                                                        Insumos!I:I,
                                                        0)
                                                ),
                                                0
                                            ),
                                            "Não encontrado"),
                                        IFERROR(
                                            INDEX(I:I,
                                                MATCH(
                                                    A196&amp;B196,AG:AG,
                                                    0)
                                            ),
                                            "Não encontrado")
                                    )</f>
        <v>4.25</v>
      </c>
      <c r="I196" s="20">
        <f>H196*G196/1</f>
        <v>0.86275000000000002</v>
      </c>
      <c r="J196" s="20">
        <f t="shared" si="42"/>
        <v>35.206640799999995</v>
      </c>
      <c r="K196" s="20">
        <f t="shared" si="42"/>
        <v>7.1469480823999998</v>
      </c>
      <c r="L196" s="20">
        <f>IF(
                        C196="INSUMO",
                                        IFERROR(
                                            IF(
                                                INDEX(
                                                    Insumos!C:C,
                                                    MATCH(
                                                        A196&amp;B196,
                                                        Insumos!I:I,
                                                        0)
                                                )="Mao_obra",
                                                INDEX(
                                                    Insumos!F:F,
                                                    MATCH(
                                                        A196&amp;B196,
                                                        Insumos!I:I,
                                                        0)
                                                ),
                                                0
                                            ),
                                            "Não encontrado"),
                                        IFERROR(
                                            INDEX(M:M,
                                                MATCH(
                                                    A196&amp;B196,AG:AG,
                                                    0)
                                            ),
                                            "Não encontrado")
                                    )</f>
        <v>35.206640799999995</v>
      </c>
      <c r="M196" s="20">
        <f>L196*G196/1</f>
        <v>7.1469480823999998</v>
      </c>
      <c r="N196" s="20">
        <f>IF(
                        C196="INSUMO",
                                        IFERROR(
                                            IF(
                                                INDEX(
                                                    Insumos!C:C,
                                                    MATCH(
                                                        A196&amp;B196,
                                                        Insumos!I:I,
                                                        0)
                                                )="Equipamento",
                                                INDEX(
                                                    Insumos!F:F,
                                                    MATCH(
                                                        A196&amp;B196,
                                                        Insumos!I:I,
                                                        0)
                                                ),
                                                0
                                            ),
                                            "Não encontrado"),
                                        IFERROR(
                                            INDEX(O:O,
                                                MATCH(
                                                    A196&amp;B196,AG:AG,
                                                    0)
                                            ),
                                            "Não encontrado")
                                    )</f>
        <v>0</v>
      </c>
      <c r="O196" s="20">
        <f>N196*G196/1</f>
        <v>0</v>
      </c>
      <c r="P196" s="20">
        <f>IF(
                        C196="INSUMO",
                                        IFERROR(
                                            IF(
                                                INDEX(
                                                    Insumos!C:C,
                                                    MATCH(
                                                        A196&amp;B196,
                                                        Insumos!I:I,
                                                        0)
                                                )="Transporte",
                                                INDEX(
                                                    Insumos!F:F,
                                                    MATCH(
                                                        A196&amp;B196,
                                                        Insumos!I:I,
                                                        0)
                                                ),
                                                0
                                            ),
                                            "Não encontrado"),
                                        IFERROR(
                                            INDEX(Q:Q,
                                                MATCH(
                                                    A196&amp;B196,AG:AG,
                                                    0)
                                            ),
                                            "Não encontrado")
                                    )</f>
        <v>0</v>
      </c>
      <c r="Q196" s="20">
        <f>P196*G196/1</f>
        <v>0</v>
      </c>
      <c r="R196" s="20">
        <f>IF(
                        C196="INSUMO",
                                        IFERROR(
                                            IF(
                                                INDEX(
                                                    Insumos!C:C,
                                                    MATCH(
                                                        A196&amp;B196,
                                                        Insumos!I:I,
                                                        0)
                                                )="Terceirizados",
                                                INDEX(
                                                    Insumos!F:F,
                                                    MATCH(
                                                        A196&amp;B196,
                                                        Insumos!I:I,
                                                        0)
                                                ),
                                                0
                                            ),
                                            "Não encontrado"),
                                        IFERROR(
                                            INDEX(S:S,
                                                MATCH(
                                                    A196&amp;B196,AG:AG,
                                                    0)
                                            ),
                                            "Não encontrado")
                                    )</f>
        <v>0</v>
      </c>
      <c r="S196" s="20">
        <f>R196*G196/1</f>
        <v>0</v>
      </c>
      <c r="T196" s="20">
        <f>IF(
                        C196="INSUMO",
                                        IFERROR(
                                            IF(
                                                INDEX(
                                                    Insumos!C:C,
                                                    MATCH(
                                                        A196&amp;B196,
                                                        Insumos!I:I,
                                                        0)
                                                )="Comissionamento",
                                                INDEX(
                                                    Insumos!F:F,
                                                    MATCH(
                                                        A196&amp;B196,
                                                        Insumos!I:I,
                                                        0)
                                                ),
                                                0
                                            ),
                                            "Não encontrado"),
                                        IFERROR(
                                            INDEX(U:U,
                                                MATCH(
                                                    A196&amp;B196,AG:AG,
                                                    0)
                                            ),
                                            "Não encontrado")
                                    )</f>
        <v>0</v>
      </c>
      <c r="U196" s="20">
        <f>T196*G196/1</f>
        <v>0</v>
      </c>
      <c r="V196" s="20">
        <f>IF(
                        C196="INSUMO",
                                        IFERROR(
                                            IF(
                                                INDEX(
                                                    Insumos!C:C,
                                                    MATCH(
                                                        A196&amp;B196,
                                                        Insumos!I:I,
                                                        0)
                                                )="Verba",
                                                INDEX(
                                                    Insumos!F:F,
                                                    MATCH(
                                                        A196&amp;B196,
                                                        Insumos!I:I,
                                                        0)
                                                ),
                                                0
                                            ),
                                            "Não encontrado"),
                                        IFERROR(
                                            INDEX(W:W,
                                                MATCH(
                                                    A196&amp;B196,AG:AG,
                                                    0)
                                            ),
                                            "Não encontrado")
                                    )</f>
        <v>0</v>
      </c>
      <c r="W196" s="20">
        <f>V196*G196/1</f>
        <v>0</v>
      </c>
      <c r="X196" s="20">
        <f>IF(
                        C196="INSUMO",
                                        IFERROR(
                                            IF(
                                                INDEX(
                                                    Insumos!C:C,
                                                    MATCH(
                                                        A196&amp;B196,
                                                        Insumos!I:I,
                                                        0)
                                                )="Outro",
                                                INDEX(
                                                    Insumos!F:F,
                                                    MATCH(
                                                        A196&amp;B196,
                                                        Insumos!I:I,
                                                        0)
                                                ),
                                                0
                                            ),
                                            "Não encontrado"),
                                        IFERROR(
                                            INDEX(Y:Y,
                                                MATCH(
                                                    A196&amp;B196,AG:AG,
                                                    0)
                                            ),
                                            "Não encontrado")
                                    )</f>
        <v>0</v>
      </c>
      <c r="Y196" s="20">
        <f>X196*G196/1</f>
        <v>0</v>
      </c>
      <c r="Z196" s="20">
        <f>IF(
                            C196="INSUMO",
                            IFERROR(
                                INDEX(
                                    Insumos!F:F,
                                    MATCH(
                                        A196&amp;B196,
                                        Insumos!I:I,
                                        0)
                                ),
                                "Não encontrado"),
                            IFERROR(
                                INDEX(AA:AA,
                                    MATCH(
                                        A196&amp;B196,AG:AG,
                                        0)
                                ),
                                "Não encontrado")
                        )</f>
        <v>39.456640799999995</v>
      </c>
      <c r="AA196" s="20">
        <f>G196*Z196</f>
        <v>8.0096980823999999</v>
      </c>
      <c r="AB196" s="44"/>
      <c r="AC196" s="44"/>
      <c r="AD196" s="57" t="s">
        <v>89</v>
      </c>
      <c r="AE196" s="70"/>
      <c r="AF196" s="70"/>
    </row>
    <row r="197" spans="1:33" ht="25.5" x14ac:dyDescent="0.2">
      <c r="A197" s="59" t="s">
        <v>655</v>
      </c>
      <c r="B197" s="60" t="s">
        <v>98</v>
      </c>
      <c r="C197" s="71" t="s">
        <v>46</v>
      </c>
      <c r="D197" s="61" t="s">
        <v>488</v>
      </c>
      <c r="E197" s="61" t="s">
        <v>656</v>
      </c>
      <c r="F197" s="17" t="s">
        <v>511</v>
      </c>
      <c r="G197" s="17">
        <v>0.20300000000000001</v>
      </c>
      <c r="H197" s="21">
        <f>IF(
                        C197="INSUMO",
                                        IFERROR(
                                            IF(
                                                INDEX(
                                                    Insumos!C:C,
                                                    MATCH(
                                                        A197&amp;B197,
                                                        Insumos!I:I,
                                                        0)
                                                )="Material",
                                                INDEX(
                                                    Insumos!F:F,
                                                    MATCH(
                                                        A197&amp;B197,
                                                        Insumos!I:I,
                                                        0)
                                                ),
                                                0
                                            ),
                                            "Não encontrado"),
                                        IFERROR(
                                            INDEX(I:I,
                                                MATCH(
                                                    A197&amp;B197,AG:AG,
                                                    0)
                                            ),
                                            "Não encontrado")
                                    )</f>
        <v>4.25</v>
      </c>
      <c r="I197" s="21">
        <f>H197*G197/1</f>
        <v>0.86275000000000002</v>
      </c>
      <c r="J197" s="21">
        <f t="shared" si="42"/>
        <v>20.0825152</v>
      </c>
      <c r="K197" s="21">
        <f t="shared" si="42"/>
        <v>4.0767505856000001</v>
      </c>
      <c r="L197" s="21">
        <f>IF(
                        C197="INSUMO",
                                        IFERROR(
                                            IF(
                                                INDEX(
                                                    Insumos!C:C,
                                                    MATCH(
                                                        A197&amp;B197,
                                                        Insumos!I:I,
                                                        0)
                                                )="Mao_obra",
                                                INDEX(
                                                    Insumos!F:F,
                                                    MATCH(
                                                        A197&amp;B197,
                                                        Insumos!I:I,
                                                        0)
                                                ),
                                                0
                                            ),
                                            "Não encontrado"),
                                        IFERROR(
                                            INDEX(M:M,
                                                MATCH(
                                                    A197&amp;B197,AG:AG,
                                                    0)
                                            ),
                                            "Não encontrado")
                                    )</f>
        <v>20.0825152</v>
      </c>
      <c r="M197" s="21">
        <f>L197*G197/1</f>
        <v>4.0767505856000001</v>
      </c>
      <c r="N197" s="21">
        <f>IF(
                        C197="INSUMO",
                                        IFERROR(
                                            IF(
                                                INDEX(
                                                    Insumos!C:C,
                                                    MATCH(
                                                        A197&amp;B197,
                                                        Insumos!I:I,
                                                        0)
                                                )="Equipamento",
                                                INDEX(
                                                    Insumos!F:F,
                                                    MATCH(
                                                        A197&amp;B197,
                                                        Insumos!I:I,
                                                        0)
                                                ),
                                                0
                                            ),
                                            "Não encontrado"),
                                        IFERROR(
                                            INDEX(O:O,
                                                MATCH(
                                                    A197&amp;B197,AG:AG,
                                                    0)
                                            ),
                                            "Não encontrado")
                                    )</f>
        <v>0</v>
      </c>
      <c r="O197" s="21">
        <f>N197*G197/1</f>
        <v>0</v>
      </c>
      <c r="P197" s="21">
        <f>IF(
                        C197="INSUMO",
                                        IFERROR(
                                            IF(
                                                INDEX(
                                                    Insumos!C:C,
                                                    MATCH(
                                                        A197&amp;B197,
                                                        Insumos!I:I,
                                                        0)
                                                )="Transporte",
                                                INDEX(
                                                    Insumos!F:F,
                                                    MATCH(
                                                        A197&amp;B197,
                                                        Insumos!I:I,
                                                        0)
                                                ),
                                                0
                                            ),
                                            "Não encontrado"),
                                        IFERROR(
                                            INDEX(Q:Q,
                                                MATCH(
                                                    A197&amp;B197,AG:AG,
                                                    0)
                                            ),
                                            "Não encontrado")
                                    )</f>
        <v>0</v>
      </c>
      <c r="Q197" s="21">
        <f>P197*G197/1</f>
        <v>0</v>
      </c>
      <c r="R197" s="21">
        <f>IF(
                        C197="INSUMO",
                                        IFERROR(
                                            IF(
                                                INDEX(
                                                    Insumos!C:C,
                                                    MATCH(
                                                        A197&amp;B197,
                                                        Insumos!I:I,
                                                        0)
                                                )="Terceirizados",
                                                INDEX(
                                                    Insumos!F:F,
                                                    MATCH(
                                                        A197&amp;B197,
                                                        Insumos!I:I,
                                                        0)
                                                ),
                                                0
                                            ),
                                            "Não encontrado"),
                                        IFERROR(
                                            INDEX(S:S,
                                                MATCH(
                                                    A197&amp;B197,AG:AG,
                                                    0)
                                            ),
                                            "Não encontrado")
                                    )</f>
        <v>0</v>
      </c>
      <c r="S197" s="21">
        <f>R197*G197/1</f>
        <v>0</v>
      </c>
      <c r="T197" s="21">
        <f>IF(
                        C197="INSUMO",
                                        IFERROR(
                                            IF(
                                                INDEX(
                                                    Insumos!C:C,
                                                    MATCH(
                                                        A197&amp;B197,
                                                        Insumos!I:I,
                                                        0)
                                                )="Comissionamento",
                                                INDEX(
                                                    Insumos!F:F,
                                                    MATCH(
                                                        A197&amp;B197,
                                                        Insumos!I:I,
                                                        0)
                                                ),
                                                0
                                            ),
                                            "Não encontrado"),
                                        IFERROR(
                                            INDEX(U:U,
                                                MATCH(
                                                    A197&amp;B197,AG:AG,
                                                    0)
                                            ),
                                            "Não encontrado")
                                    )</f>
        <v>0</v>
      </c>
      <c r="U197" s="21">
        <f>T197*G197/1</f>
        <v>0</v>
      </c>
      <c r="V197" s="21">
        <f>IF(
                        C197="INSUMO",
                                        IFERROR(
                                            IF(
                                                INDEX(
                                                    Insumos!C:C,
                                                    MATCH(
                                                        A197&amp;B197,
                                                        Insumos!I:I,
                                                        0)
                                                )="Verba",
                                                INDEX(
                                                    Insumos!F:F,
                                                    MATCH(
                                                        A197&amp;B197,
                                                        Insumos!I:I,
                                                        0)
                                                ),
                                                0
                                            ),
                                            "Não encontrado"),
                                        IFERROR(
                                            INDEX(W:W,
                                                MATCH(
                                                    A197&amp;B197,AG:AG,
                                                    0)
                                            ),
                                            "Não encontrado")
                                    )</f>
        <v>0</v>
      </c>
      <c r="W197" s="21">
        <f>V197*G197/1</f>
        <v>0</v>
      </c>
      <c r="X197" s="21">
        <f>IF(
                        C197="INSUMO",
                                        IFERROR(
                                            IF(
                                                INDEX(
                                                    Insumos!C:C,
                                                    MATCH(
                                                        A197&amp;B197,
                                                        Insumos!I:I,
                                                        0)
                                                )="Outro",
                                                INDEX(
                                                    Insumos!F:F,
                                                    MATCH(
                                                        A197&amp;B197,
                                                        Insumos!I:I,
                                                        0)
                                                ),
                                                0
                                            ),
                                            "Não encontrado"),
                                        IFERROR(
                                            INDEX(Y:Y,
                                                MATCH(
                                                    A197&amp;B197,AG:AG,
                                                    0)
                                            ),
                                            "Não encontrado")
                                    )</f>
        <v>0</v>
      </c>
      <c r="Y197" s="21">
        <f>X197*G197/1</f>
        <v>0</v>
      </c>
      <c r="Z197" s="21">
        <f>IF(
                            C197="INSUMO",
                            IFERROR(
                                INDEX(
                                    Insumos!F:F,
                                    MATCH(
                                        A197&amp;B197,
                                        Insumos!I:I,
                                        0)
                                ),
                                "Não encontrado"),
                            IFERROR(
                                INDEX(AA:AA,
                                    MATCH(
                                        A197&amp;B197,AG:AG,
                                        0)
                                ),
                                "Não encontrado")
                        )</f>
        <v>24.3325152</v>
      </c>
      <c r="AA197" s="21">
        <f>G197*Z197</f>
        <v>4.9395005856000003</v>
      </c>
      <c r="AB197" s="45"/>
      <c r="AC197" s="45"/>
      <c r="AD197" s="61" t="s">
        <v>89</v>
      </c>
      <c r="AE197" s="72"/>
      <c r="AF197" s="72"/>
    </row>
    <row r="198" spans="1:33" x14ac:dyDescent="0.2">
      <c r="A198" s="54" t="s">
        <v>686</v>
      </c>
      <c r="B198" s="55" t="s">
        <v>98</v>
      </c>
      <c r="C198" s="69" t="s">
        <v>58</v>
      </c>
      <c r="D198" s="57" t="s">
        <v>488</v>
      </c>
      <c r="E198" s="57" t="s">
        <v>687</v>
      </c>
      <c r="F198" s="16" t="s">
        <v>66</v>
      </c>
      <c r="G198" s="16">
        <v>1.0538000000000001</v>
      </c>
      <c r="H198" s="20">
        <f>IF(
                        C198="INSUMO",
                                        IFERROR(
                                            IF(
                                                INDEX(
                                                    Insumos!C:C,
                                                    MATCH(
                                                        A198&amp;B198,
                                                        Insumos!I:I,
                                                        0)
                                                )="Material",
                                                INDEX(
                                                    Insumos!F:F,
                                                    MATCH(
                                                        A198&amp;B198,
                                                        Insumos!I:I,
                                                        0)
                                                ),
                                                0
                                            ),
                                            "Não encontrado"),
                                        IFERROR(
                                            INDEX(I:I,
                                                MATCH(
                                                    A198&amp;B198,AG:AG,
                                                    0)
                                            ),
                                            "Não encontrado")
                                    )</f>
        <v>4.29</v>
      </c>
      <c r="I198" s="20">
        <f>H198*G198/1</f>
        <v>4.5208020000000007</v>
      </c>
      <c r="J198" s="20">
        <f t="shared" si="42"/>
        <v>0</v>
      </c>
      <c r="K198" s="20">
        <f t="shared" si="42"/>
        <v>0</v>
      </c>
      <c r="L198" s="20">
        <f>IF(
                        C198="INSUMO",
                                        IFERROR(
                                            IF(
                                                INDEX(
                                                    Insumos!C:C,
                                                    MATCH(
                                                        A198&amp;B198,
                                                        Insumos!I:I,
                                                        0)
                                                )="Mao_obra",
                                                INDEX(
                                                    Insumos!F:F,
                                                    MATCH(
                                                        A198&amp;B198,
                                                        Insumos!I:I,
                                                        0)
                                                ),
                                                0
                                            ),
                                            "Não encontrado"),
                                        IFERROR(
                                            INDEX(M:M,
                                                MATCH(
                                                    A198&amp;B198,AG:AG,
                                                    0)
                                            ),
                                            "Não encontrado")
                                    )</f>
        <v>0</v>
      </c>
      <c r="M198" s="20">
        <f>L198*G198/1</f>
        <v>0</v>
      </c>
      <c r="N198" s="20">
        <f>IF(
                        C198="INSUMO",
                                        IFERROR(
                                            IF(
                                                INDEX(
                                                    Insumos!C:C,
                                                    MATCH(
                                                        A198&amp;B198,
                                                        Insumos!I:I,
                                                        0)
                                                )="Equipamento",
                                                INDEX(
                                                    Insumos!F:F,
                                                    MATCH(
                                                        A198&amp;B198,
                                                        Insumos!I:I,
                                                        0)
                                                ),
                                                0
                                            ),
                                            "Não encontrado"),
                                        IFERROR(
                                            INDEX(O:O,
                                                MATCH(
                                                    A198&amp;B198,AG:AG,
                                                    0)
                                            ),
                                            "Não encontrado")
                                    )</f>
        <v>0</v>
      </c>
      <c r="O198" s="20">
        <f>N198*G198/1</f>
        <v>0</v>
      </c>
      <c r="P198" s="20">
        <f>IF(
                        C198="INSUMO",
                                        IFERROR(
                                            IF(
                                                INDEX(
                                                    Insumos!C:C,
                                                    MATCH(
                                                        A198&amp;B198,
                                                        Insumos!I:I,
                                                        0)
                                                )="Transporte",
                                                INDEX(
                                                    Insumos!F:F,
                                                    MATCH(
                                                        A198&amp;B198,
                                                        Insumos!I:I,
                                                        0)
                                                ),
                                                0
                                            ),
                                            "Não encontrado"),
                                        IFERROR(
                                            INDEX(Q:Q,
                                                MATCH(
                                                    A198&amp;B198,AG:AG,
                                                    0)
                                            ),
                                            "Não encontrado")
                                    )</f>
        <v>0</v>
      </c>
      <c r="Q198" s="20">
        <f>P198*G198/1</f>
        <v>0</v>
      </c>
      <c r="R198" s="20">
        <f>IF(
                        C198="INSUMO",
                                        IFERROR(
                                            IF(
                                                INDEX(
                                                    Insumos!C:C,
                                                    MATCH(
                                                        A198&amp;B198,
                                                        Insumos!I:I,
                                                        0)
                                                )="Terceirizados",
                                                INDEX(
                                                    Insumos!F:F,
                                                    MATCH(
                                                        A198&amp;B198,
                                                        Insumos!I:I,
                                                        0)
                                                ),
                                                0
                                            ),
                                            "Não encontrado"),
                                        IFERROR(
                                            INDEX(S:S,
                                                MATCH(
                                                    A198&amp;B198,AG:AG,
                                                    0)
                                            ),
                                            "Não encontrado")
                                    )</f>
        <v>0</v>
      </c>
      <c r="S198" s="20">
        <f>R198*G198/1</f>
        <v>0</v>
      </c>
      <c r="T198" s="20">
        <f>IF(
                        C198="INSUMO",
                                        IFERROR(
                                            IF(
                                                INDEX(
                                                    Insumos!C:C,
                                                    MATCH(
                                                        A198&amp;B198,
                                                        Insumos!I:I,
                                                        0)
                                                )="Comissionamento",
                                                INDEX(
                                                    Insumos!F:F,
                                                    MATCH(
                                                        A198&amp;B198,
                                                        Insumos!I:I,
                                                        0)
                                                ),
                                                0
                                            ),
                                            "Não encontrado"),
                                        IFERROR(
                                            INDEX(U:U,
                                                MATCH(
                                                    A198&amp;B198,AG:AG,
                                                    0)
                                            ),
                                            "Não encontrado")
                                    )</f>
        <v>0</v>
      </c>
      <c r="U198" s="20">
        <f>T198*G198/1</f>
        <v>0</v>
      </c>
      <c r="V198" s="20">
        <f>IF(
                        C198="INSUMO",
                                        IFERROR(
                                            IF(
                                                INDEX(
                                                    Insumos!C:C,
                                                    MATCH(
                                                        A198&amp;B198,
                                                        Insumos!I:I,
                                                        0)
                                                )="Verba",
                                                INDEX(
                                                    Insumos!F:F,
                                                    MATCH(
                                                        A198&amp;B198,
                                                        Insumos!I:I,
                                                        0)
                                                ),
                                                0
                                            ),
                                            "Não encontrado"),
                                        IFERROR(
                                            INDEX(W:W,
                                                MATCH(
                                                    A198&amp;B198,AG:AG,
                                                    0)
                                            ),
                                            "Não encontrado")
                                    )</f>
        <v>0</v>
      </c>
      <c r="W198" s="20">
        <f>V198*G198/1</f>
        <v>0</v>
      </c>
      <c r="X198" s="20">
        <f>IF(
                        C198="INSUMO",
                                        IFERROR(
                                            IF(
                                                INDEX(
                                                    Insumos!C:C,
                                                    MATCH(
                                                        A198&amp;B198,
                                                        Insumos!I:I,
                                                        0)
                                                )="Outro",
                                                INDEX(
                                                    Insumos!F:F,
                                                    MATCH(
                                                        A198&amp;B198,
                                                        Insumos!I:I,
                                                        0)
                                                ),
                                                0
                                            ),
                                            "Não encontrado"),
                                        IFERROR(
                                            INDEX(Y:Y,
                                                MATCH(
                                                    A198&amp;B198,AG:AG,
                                                    0)
                                            ),
                                            "Não encontrado")
                                    )</f>
        <v>0</v>
      </c>
      <c r="Y198" s="20">
        <f>X198*G198/1</f>
        <v>0</v>
      </c>
      <c r="Z198" s="20">
        <f>IF(
                            C198="INSUMO",
                            IFERROR(
                                INDEX(
                                    Insumos!F:F,
                                    MATCH(
                                        A198&amp;B198,
                                        Insumos!I:I,
                                        0)
                                ),
                                "Não encontrado"),
                            IFERROR(
                                INDEX(AA:AA,
                                    MATCH(
                                        A198&amp;B198,AG:AG,
                                        0)
                                ),
                                "Não encontrado")
                        )</f>
        <v>4.29</v>
      </c>
      <c r="AA198" s="20">
        <f>G198*Z198</f>
        <v>4.5208020000000007</v>
      </c>
      <c r="AB198" s="44"/>
      <c r="AC198" s="44"/>
      <c r="AD198" s="57" t="s">
        <v>89</v>
      </c>
      <c r="AE198" s="70"/>
      <c r="AF198" s="70"/>
    </row>
    <row r="199" spans="1:33" ht="51" x14ac:dyDescent="0.2">
      <c r="A199" s="63" t="s">
        <v>279</v>
      </c>
      <c r="B199" s="64" t="s">
        <v>98</v>
      </c>
      <c r="C199" s="65" t="s">
        <v>89</v>
      </c>
      <c r="D199" s="66" t="s">
        <v>488</v>
      </c>
      <c r="E199" s="66" t="s">
        <v>280</v>
      </c>
      <c r="F199" s="67" t="s">
        <v>66</v>
      </c>
      <c r="G199" s="22"/>
      <c r="H199" s="23"/>
      <c r="I199" s="23">
        <f>SUM(I200:I203)</f>
        <v>6.8033210000000004</v>
      </c>
      <c r="J199" s="23"/>
      <c r="K199" s="23">
        <f>SUM(K200:K203)</f>
        <v>13.36611511804</v>
      </c>
      <c r="L199" s="23"/>
      <c r="M199" s="23">
        <f>SUM(M200:M203)</f>
        <v>13.36611511804</v>
      </c>
      <c r="N199" s="23"/>
      <c r="O199" s="23">
        <f>SUM(O200:O203)</f>
        <v>0</v>
      </c>
      <c r="P199" s="23"/>
      <c r="Q199" s="23">
        <f>SUM(Q200:Q203)</f>
        <v>0</v>
      </c>
      <c r="R199" s="23"/>
      <c r="S199" s="23">
        <f>SUM(S200:S203)</f>
        <v>0</v>
      </c>
      <c r="T199" s="23"/>
      <c r="U199" s="23">
        <f>SUM(U200:U203)</f>
        <v>0</v>
      </c>
      <c r="V199" s="23"/>
      <c r="W199" s="23">
        <f>SUM(W200:W203)</f>
        <v>0</v>
      </c>
      <c r="X199" s="23"/>
      <c r="Y199" s="23">
        <f>SUM(Y200:Y203)</f>
        <v>0</v>
      </c>
      <c r="Z199" s="23"/>
      <c r="AA199" s="23">
        <f>SUM(AA200:AA203)</f>
        <v>20.16943611804</v>
      </c>
      <c r="AB199" s="43" t="s">
        <v>89</v>
      </c>
      <c r="AC199" s="43"/>
      <c r="AD199" s="66" t="s">
        <v>89</v>
      </c>
      <c r="AE199" s="68" t="s">
        <v>89</v>
      </c>
      <c r="AF199" s="68" t="s">
        <v>666</v>
      </c>
      <c r="AG199" t="str">
        <f>A199&amp;B199&amp;C199</f>
        <v>95727SINAPI</v>
      </c>
    </row>
    <row r="200" spans="1:33" ht="51" x14ac:dyDescent="0.2">
      <c r="A200" s="59" t="s">
        <v>684</v>
      </c>
      <c r="B200" s="60" t="s">
        <v>98</v>
      </c>
      <c r="C200" s="71" t="s">
        <v>46</v>
      </c>
      <c r="D200" s="61" t="s">
        <v>488</v>
      </c>
      <c r="E200" s="61" t="s">
        <v>685</v>
      </c>
      <c r="F200" s="17" t="s">
        <v>66</v>
      </c>
      <c r="G200" s="17">
        <v>1</v>
      </c>
      <c r="H200" s="21">
        <f>IF(
                        C200="INSUMO",
                                        IFERROR(
                                            IF(
                                                INDEX(
                                                    Insumos!C:C,
                                                    MATCH(
                                                        A200&amp;B200,
                                                        Insumos!I:I,
                                                        0)
                                                )="Material",
                                                INDEX(
                                                    Insumos!F:F,
                                                    MATCH(
                                                        A200&amp;B200,
                                                        Insumos!I:I,
                                                        0)
                                                ),
                                                0
                                            ),
                                            "Não encontrado"),
                                        IFERROR(
                                            INDEX(I:I,
                                                MATCH(
                                                    A200&amp;B200,AG:AG,
                                                    0)
                                            ),
                                            "Não encontrado")
                                    )</f>
        <v>2.836757</v>
      </c>
      <c r="I200" s="21">
        <f>H200*G200/1</f>
        <v>2.836757</v>
      </c>
      <c r="J200" s="21">
        <f t="shared" ref="J200:K203" si="43">T200 + N200 + L200 + X200 + R200 + P200 + V200</f>
        <v>6.6208380860400009</v>
      </c>
      <c r="K200" s="21">
        <f t="shared" si="43"/>
        <v>6.6208380860400009</v>
      </c>
      <c r="L200" s="21">
        <f>IF(
                        C200="INSUMO",
                                        IFERROR(
                                            IF(
                                                INDEX(
                                                    Insumos!C:C,
                                                    MATCH(
                                                        A200&amp;B200,
                                                        Insumos!I:I,
                                                        0)
                                                )="Mao_obra",
                                                INDEX(
                                                    Insumos!F:F,
                                                    MATCH(
                                                        A200&amp;B200,
                                                        Insumos!I:I,
                                                        0)
                                                ),
                                                0
                                            ),
                                            "Não encontrado"),
                                        IFERROR(
                                            INDEX(M:M,
                                                MATCH(
                                                    A200&amp;B200,AG:AG,
                                                    0)
                                            ),
                                            "Não encontrado")
                                    )</f>
        <v>6.6208380860400009</v>
      </c>
      <c r="M200" s="21">
        <f>L200*G200/1</f>
        <v>6.6208380860400009</v>
      </c>
      <c r="N200" s="21">
        <f>IF(
                        C200="INSUMO",
                                        IFERROR(
                                            IF(
                                                INDEX(
                                                    Insumos!C:C,
                                                    MATCH(
                                                        A200&amp;B200,
                                                        Insumos!I:I,
                                                        0)
                                                )="Equipamento",
                                                INDEX(
                                                    Insumos!F:F,
                                                    MATCH(
                                                        A200&amp;B200,
                                                        Insumos!I:I,
                                                        0)
                                                ),
                                                0
                                            ),
                                            "Não encontrado"),
                                        IFERROR(
                                            INDEX(O:O,
                                                MATCH(
                                                    A200&amp;B200,AG:AG,
                                                    0)
                                            ),
                                            "Não encontrado")
                                    )</f>
        <v>0</v>
      </c>
      <c r="O200" s="21">
        <f>N200*G200/1</f>
        <v>0</v>
      </c>
      <c r="P200" s="21">
        <f>IF(
                        C200="INSUMO",
                                        IFERROR(
                                            IF(
                                                INDEX(
                                                    Insumos!C:C,
                                                    MATCH(
                                                        A200&amp;B200,
                                                        Insumos!I:I,
                                                        0)
                                                )="Transporte",
                                                INDEX(
                                                    Insumos!F:F,
                                                    MATCH(
                                                        A200&amp;B200,
                                                        Insumos!I:I,
                                                        0)
                                                ),
                                                0
                                            ),
                                            "Não encontrado"),
                                        IFERROR(
                                            INDEX(Q:Q,
                                                MATCH(
                                                    A200&amp;B200,AG:AG,
                                                    0)
                                            ),
                                            "Não encontrado")
                                    )</f>
        <v>0</v>
      </c>
      <c r="Q200" s="21">
        <f>P200*G200/1</f>
        <v>0</v>
      </c>
      <c r="R200" s="21">
        <f>IF(
                        C200="INSUMO",
                                        IFERROR(
                                            IF(
                                                INDEX(
                                                    Insumos!C:C,
                                                    MATCH(
                                                        A200&amp;B200,
                                                        Insumos!I:I,
                                                        0)
                                                )="Terceirizados",
                                                INDEX(
                                                    Insumos!F:F,
                                                    MATCH(
                                                        A200&amp;B200,
                                                        Insumos!I:I,
                                                        0)
                                                ),
                                                0
                                            ),
                                            "Não encontrado"),
                                        IFERROR(
                                            INDEX(S:S,
                                                MATCH(
                                                    A200&amp;B200,AG:AG,
                                                    0)
                                            ),
                                            "Não encontrado")
                                    )</f>
        <v>0</v>
      </c>
      <c r="S200" s="21">
        <f>R200*G200/1</f>
        <v>0</v>
      </c>
      <c r="T200" s="21">
        <f>IF(
                        C200="INSUMO",
                                        IFERROR(
                                            IF(
                                                INDEX(
                                                    Insumos!C:C,
                                                    MATCH(
                                                        A200&amp;B200,
                                                        Insumos!I:I,
                                                        0)
                                                )="Comissionamento",
                                                INDEX(
                                                    Insumos!F:F,
                                                    MATCH(
                                                        A200&amp;B200,
                                                        Insumos!I:I,
                                                        0)
                                                ),
                                                0
                                            ),
                                            "Não encontrado"),
                                        IFERROR(
                                            INDEX(U:U,
                                                MATCH(
                                                    A200&amp;B200,AG:AG,
                                                    0)
                                            ),
                                            "Não encontrado")
                                    )</f>
        <v>0</v>
      </c>
      <c r="U200" s="21">
        <f>T200*G200/1</f>
        <v>0</v>
      </c>
      <c r="V200" s="21">
        <f>IF(
                        C200="INSUMO",
                                        IFERROR(
                                            IF(
                                                INDEX(
                                                    Insumos!C:C,
                                                    MATCH(
                                                        A200&amp;B200,
                                                        Insumos!I:I,
                                                        0)
                                                )="Verba",
                                                INDEX(
                                                    Insumos!F:F,
                                                    MATCH(
                                                        A200&amp;B200,
                                                        Insumos!I:I,
                                                        0)
                                                ),
                                                0
                                            ),
                                            "Não encontrado"),
                                        IFERROR(
                                            INDEX(W:W,
                                                MATCH(
                                                    A200&amp;B200,AG:AG,
                                                    0)
                                            ),
                                            "Não encontrado")
                                    )</f>
        <v>0</v>
      </c>
      <c r="W200" s="21">
        <f>V200*G200/1</f>
        <v>0</v>
      </c>
      <c r="X200" s="21">
        <f>IF(
                        C200="INSUMO",
                                        IFERROR(
                                            IF(
                                                INDEX(
                                                    Insumos!C:C,
                                                    MATCH(
                                                        A200&amp;B200,
                                                        Insumos!I:I,
                                                        0)
                                                )="Outro",
                                                INDEX(
                                                    Insumos!F:F,
                                                    MATCH(
                                                        A200&amp;B200,
                                                        Insumos!I:I,
                                                        0)
                                                ),
                                                0
                                            ),
                                            "Não encontrado"),
                                        IFERROR(
                                            INDEX(Y:Y,
                                                MATCH(
                                                    A200&amp;B200,AG:AG,
                                                    0)
                                            ),
                                            "Não encontrado")
                                    )</f>
        <v>0</v>
      </c>
      <c r="Y200" s="21">
        <f>X200*G200/1</f>
        <v>0</v>
      </c>
      <c r="Z200" s="21">
        <f>IF(
                            C200="INSUMO",
                            IFERROR(
                                INDEX(
                                    Insumos!F:F,
                                    MATCH(
                                        A200&amp;B200,
                                        Insumos!I:I,
                                        0)
                                ),
                                "Não encontrado"),
                            IFERROR(
                                INDEX(AA:AA,
                                    MATCH(
                                        A200&amp;B200,AG:AG,
                                        0)
                                ),
                                "Não encontrado")
                        )</f>
        <v>9.4575950860400013</v>
      </c>
      <c r="AA200" s="21">
        <f>G200*Z200</f>
        <v>9.4575950860400013</v>
      </c>
      <c r="AB200" s="45"/>
      <c r="AC200" s="45"/>
      <c r="AD200" s="61" t="s">
        <v>89</v>
      </c>
      <c r="AE200" s="72"/>
      <c r="AF200" s="72"/>
    </row>
    <row r="201" spans="1:33" ht="25.5" x14ac:dyDescent="0.2">
      <c r="A201" s="54" t="s">
        <v>653</v>
      </c>
      <c r="B201" s="55" t="s">
        <v>98</v>
      </c>
      <c r="C201" s="69" t="s">
        <v>46</v>
      </c>
      <c r="D201" s="57" t="s">
        <v>488</v>
      </c>
      <c r="E201" s="57" t="s">
        <v>654</v>
      </c>
      <c r="F201" s="16" t="s">
        <v>511</v>
      </c>
      <c r="G201" s="16">
        <v>0.122</v>
      </c>
      <c r="H201" s="20">
        <f>IF(
                        C201="INSUMO",
                                        IFERROR(
                                            IF(
                                                INDEX(
                                                    Insumos!C:C,
                                                    MATCH(
                                                        A201&amp;B201,
                                                        Insumos!I:I,
                                                        0)
                                                )="Material",
                                                INDEX(
                                                    Insumos!F:F,
                                                    MATCH(
                                                        A201&amp;B201,
                                                        Insumos!I:I,
                                                        0)
                                                ),
                                                0
                                            ),
                                            "Não encontrado"),
                                        IFERROR(
                                            INDEX(I:I,
                                                MATCH(
                                                    A201&amp;B201,AG:AG,
                                                    0)
                                            ),
                                            "Não encontrado")
                                    )</f>
        <v>4.25</v>
      </c>
      <c r="I201" s="20">
        <f>H201*G201/1</f>
        <v>0.51849999999999996</v>
      </c>
      <c r="J201" s="20">
        <f t="shared" si="43"/>
        <v>35.206640799999995</v>
      </c>
      <c r="K201" s="20">
        <f t="shared" si="43"/>
        <v>4.2952101775999996</v>
      </c>
      <c r="L201" s="20">
        <f>IF(
                        C201="INSUMO",
                                        IFERROR(
                                            IF(
                                                INDEX(
                                                    Insumos!C:C,
                                                    MATCH(
                                                        A201&amp;B201,
                                                        Insumos!I:I,
                                                        0)
                                                )="Mao_obra",
                                                INDEX(
                                                    Insumos!F:F,
                                                    MATCH(
                                                        A201&amp;B201,
                                                        Insumos!I:I,
                                                        0)
                                                ),
                                                0
                                            ),
                                            "Não encontrado"),
                                        IFERROR(
                                            INDEX(M:M,
                                                MATCH(
                                                    A201&amp;B201,AG:AG,
                                                    0)
                                            ),
                                            "Não encontrado")
                                    )</f>
        <v>35.206640799999995</v>
      </c>
      <c r="M201" s="20">
        <f>L201*G201/1</f>
        <v>4.2952101775999996</v>
      </c>
      <c r="N201" s="20">
        <f>IF(
                        C201="INSUMO",
                                        IFERROR(
                                            IF(
                                                INDEX(
                                                    Insumos!C:C,
                                                    MATCH(
                                                        A201&amp;B201,
                                                        Insumos!I:I,
                                                        0)
                                                )="Equipamento",
                                                INDEX(
                                                    Insumos!F:F,
                                                    MATCH(
                                                        A201&amp;B201,
                                                        Insumos!I:I,
                                                        0)
                                                ),
                                                0
                                            ),
                                            "Não encontrado"),
                                        IFERROR(
                                            INDEX(O:O,
                                                MATCH(
                                                    A201&amp;B201,AG:AG,
                                                    0)
                                            ),
                                            "Não encontrado")
                                    )</f>
        <v>0</v>
      </c>
      <c r="O201" s="20">
        <f>N201*G201/1</f>
        <v>0</v>
      </c>
      <c r="P201" s="20">
        <f>IF(
                        C201="INSUMO",
                                        IFERROR(
                                            IF(
                                                INDEX(
                                                    Insumos!C:C,
                                                    MATCH(
                                                        A201&amp;B201,
                                                        Insumos!I:I,
                                                        0)
                                                )="Transporte",
                                                INDEX(
                                                    Insumos!F:F,
                                                    MATCH(
                                                        A201&amp;B201,
                                                        Insumos!I:I,
                                                        0)
                                                ),
                                                0
                                            ),
                                            "Não encontrado"),
                                        IFERROR(
                                            INDEX(Q:Q,
                                                MATCH(
                                                    A201&amp;B201,AG:AG,
                                                    0)
                                            ),
                                            "Não encontrado")
                                    )</f>
        <v>0</v>
      </c>
      <c r="Q201" s="20">
        <f>P201*G201/1</f>
        <v>0</v>
      </c>
      <c r="R201" s="20">
        <f>IF(
                        C201="INSUMO",
                                        IFERROR(
                                            IF(
                                                INDEX(
                                                    Insumos!C:C,
                                                    MATCH(
                                                        A201&amp;B201,
                                                        Insumos!I:I,
                                                        0)
                                                )="Terceirizados",
                                                INDEX(
                                                    Insumos!F:F,
                                                    MATCH(
                                                        A201&amp;B201,
                                                        Insumos!I:I,
                                                        0)
                                                ),
                                                0
                                            ),
                                            "Não encontrado"),
                                        IFERROR(
                                            INDEX(S:S,
                                                MATCH(
                                                    A201&amp;B201,AG:AG,
                                                    0)
                                            ),
                                            "Não encontrado")
                                    )</f>
        <v>0</v>
      </c>
      <c r="S201" s="20">
        <f>R201*G201/1</f>
        <v>0</v>
      </c>
      <c r="T201" s="20">
        <f>IF(
                        C201="INSUMO",
                                        IFERROR(
                                            IF(
                                                INDEX(
                                                    Insumos!C:C,
                                                    MATCH(
                                                        A201&amp;B201,
                                                        Insumos!I:I,
                                                        0)
                                                )="Comissionamento",
                                                INDEX(
                                                    Insumos!F:F,
                                                    MATCH(
                                                        A201&amp;B201,
                                                        Insumos!I:I,
                                                        0)
                                                ),
                                                0
                                            ),
                                            "Não encontrado"),
                                        IFERROR(
                                            INDEX(U:U,
                                                MATCH(
                                                    A201&amp;B201,AG:AG,
                                                    0)
                                            ),
                                            "Não encontrado")
                                    )</f>
        <v>0</v>
      </c>
      <c r="U201" s="20">
        <f>T201*G201/1</f>
        <v>0</v>
      </c>
      <c r="V201" s="20">
        <f>IF(
                        C201="INSUMO",
                                        IFERROR(
                                            IF(
                                                INDEX(
                                                    Insumos!C:C,
                                                    MATCH(
                                                        A201&amp;B201,
                                                        Insumos!I:I,
                                                        0)
                                                )="Verba",
                                                INDEX(
                                                    Insumos!F:F,
                                                    MATCH(
                                                        A201&amp;B201,
                                                        Insumos!I:I,
                                                        0)
                                                ),
                                                0
                                            ),
                                            "Não encontrado"),
                                        IFERROR(
                                            INDEX(W:W,
                                                MATCH(
                                                    A201&amp;B201,AG:AG,
                                                    0)
                                            ),
                                            "Não encontrado")
                                    )</f>
        <v>0</v>
      </c>
      <c r="W201" s="20">
        <f>V201*G201/1</f>
        <v>0</v>
      </c>
      <c r="X201" s="20">
        <f>IF(
                        C201="INSUMO",
                                        IFERROR(
                                            IF(
                                                INDEX(
                                                    Insumos!C:C,
                                                    MATCH(
                                                        A201&amp;B201,
                                                        Insumos!I:I,
                                                        0)
                                                )="Outro",
                                                INDEX(
                                                    Insumos!F:F,
                                                    MATCH(
                                                        A201&amp;B201,
                                                        Insumos!I:I,
                                                        0)
                                                ),
                                                0
                                            ),
                                            "Não encontrado"),
                                        IFERROR(
                                            INDEX(Y:Y,
                                                MATCH(
                                                    A201&amp;B201,AG:AG,
                                                    0)
                                            ),
                                            "Não encontrado")
                                    )</f>
        <v>0</v>
      </c>
      <c r="Y201" s="20">
        <f>X201*G201/1</f>
        <v>0</v>
      </c>
      <c r="Z201" s="20">
        <f>IF(
                            C201="INSUMO",
                            IFERROR(
                                INDEX(
                                    Insumos!F:F,
                                    MATCH(
                                        A201&amp;B201,
                                        Insumos!I:I,
                                        0)
                                ),
                                "Não encontrado"),
                            IFERROR(
                                INDEX(AA:AA,
                                    MATCH(
                                        A201&amp;B201,AG:AG,
                                        0)
                                ),
                                "Não encontrado")
                        )</f>
        <v>39.456640799999995</v>
      </c>
      <c r="AA201" s="20">
        <f>G201*Z201</f>
        <v>4.8137101775999991</v>
      </c>
      <c r="AB201" s="44"/>
      <c r="AC201" s="44"/>
      <c r="AD201" s="57" t="s">
        <v>89</v>
      </c>
      <c r="AE201" s="70"/>
      <c r="AF201" s="70"/>
    </row>
    <row r="202" spans="1:33" ht="25.5" x14ac:dyDescent="0.2">
      <c r="A202" s="59" t="s">
        <v>655</v>
      </c>
      <c r="B202" s="60" t="s">
        <v>98</v>
      </c>
      <c r="C202" s="71" t="s">
        <v>46</v>
      </c>
      <c r="D202" s="61" t="s">
        <v>488</v>
      </c>
      <c r="E202" s="61" t="s">
        <v>656</v>
      </c>
      <c r="F202" s="17" t="s">
        <v>511</v>
      </c>
      <c r="G202" s="17">
        <v>0.122</v>
      </c>
      <c r="H202" s="21">
        <f>IF(
                        C202="INSUMO",
                                        IFERROR(
                                            IF(
                                                INDEX(
                                                    Insumos!C:C,
                                                    MATCH(
                                                        A202&amp;B202,
                                                        Insumos!I:I,
                                                        0)
                                                )="Material",
                                                INDEX(
                                                    Insumos!F:F,
                                                    MATCH(
                                                        A202&amp;B202,
                                                        Insumos!I:I,
                                                        0)
                                                ),
                                                0
                                            ),
                                            "Não encontrado"),
                                        IFERROR(
                                            INDEX(I:I,
                                                MATCH(
                                                    A202&amp;B202,AG:AG,
                                                    0)
                                            ),
                                            "Não encontrado")
                                    )</f>
        <v>4.25</v>
      </c>
      <c r="I202" s="21">
        <f>H202*G202/1</f>
        <v>0.51849999999999996</v>
      </c>
      <c r="J202" s="21">
        <f t="shared" si="43"/>
        <v>20.0825152</v>
      </c>
      <c r="K202" s="21">
        <f t="shared" si="43"/>
        <v>2.4500668543999997</v>
      </c>
      <c r="L202" s="21">
        <f>IF(
                        C202="INSUMO",
                                        IFERROR(
                                            IF(
                                                INDEX(
                                                    Insumos!C:C,
                                                    MATCH(
                                                        A202&amp;B202,
                                                        Insumos!I:I,
                                                        0)
                                                )="Mao_obra",
                                                INDEX(
                                                    Insumos!F:F,
                                                    MATCH(
                                                        A202&amp;B202,
                                                        Insumos!I:I,
                                                        0)
                                                ),
                                                0
                                            ),
                                            "Não encontrado"),
                                        IFERROR(
                                            INDEX(M:M,
                                                MATCH(
                                                    A202&amp;B202,AG:AG,
                                                    0)
                                            ),
                                            "Não encontrado")
                                    )</f>
        <v>20.0825152</v>
      </c>
      <c r="M202" s="21">
        <f>L202*G202/1</f>
        <v>2.4500668543999997</v>
      </c>
      <c r="N202" s="21">
        <f>IF(
                        C202="INSUMO",
                                        IFERROR(
                                            IF(
                                                INDEX(
                                                    Insumos!C:C,
                                                    MATCH(
                                                        A202&amp;B202,
                                                        Insumos!I:I,
                                                        0)
                                                )="Equipamento",
                                                INDEX(
                                                    Insumos!F:F,
                                                    MATCH(
                                                        A202&amp;B202,
                                                        Insumos!I:I,
                                                        0)
                                                ),
                                                0
                                            ),
                                            "Não encontrado"),
                                        IFERROR(
                                            INDEX(O:O,
                                                MATCH(
                                                    A202&amp;B202,AG:AG,
                                                    0)
                                            ),
                                            "Não encontrado")
                                    )</f>
        <v>0</v>
      </c>
      <c r="O202" s="21">
        <f>N202*G202/1</f>
        <v>0</v>
      </c>
      <c r="P202" s="21">
        <f>IF(
                        C202="INSUMO",
                                        IFERROR(
                                            IF(
                                                INDEX(
                                                    Insumos!C:C,
                                                    MATCH(
                                                        A202&amp;B202,
                                                        Insumos!I:I,
                                                        0)
                                                )="Transporte",
                                                INDEX(
                                                    Insumos!F:F,
                                                    MATCH(
                                                        A202&amp;B202,
                                                        Insumos!I:I,
                                                        0)
                                                ),
                                                0
                                            ),
                                            "Não encontrado"),
                                        IFERROR(
                                            INDEX(Q:Q,
                                                MATCH(
                                                    A202&amp;B202,AG:AG,
                                                    0)
                                            ),
                                            "Não encontrado")
                                    )</f>
        <v>0</v>
      </c>
      <c r="Q202" s="21">
        <f>P202*G202/1</f>
        <v>0</v>
      </c>
      <c r="R202" s="21">
        <f>IF(
                        C202="INSUMO",
                                        IFERROR(
                                            IF(
                                                INDEX(
                                                    Insumos!C:C,
                                                    MATCH(
                                                        A202&amp;B202,
                                                        Insumos!I:I,
                                                        0)
                                                )="Terceirizados",
                                                INDEX(
                                                    Insumos!F:F,
                                                    MATCH(
                                                        A202&amp;B202,
                                                        Insumos!I:I,
                                                        0)
                                                ),
                                                0
                                            ),
                                            "Não encontrado"),
                                        IFERROR(
                                            INDEX(S:S,
                                                MATCH(
                                                    A202&amp;B202,AG:AG,
                                                    0)
                                            ),
                                            "Não encontrado")
                                    )</f>
        <v>0</v>
      </c>
      <c r="S202" s="21">
        <f>R202*G202/1</f>
        <v>0</v>
      </c>
      <c r="T202" s="21">
        <f>IF(
                        C202="INSUMO",
                                        IFERROR(
                                            IF(
                                                INDEX(
                                                    Insumos!C:C,
                                                    MATCH(
                                                        A202&amp;B202,
                                                        Insumos!I:I,
                                                        0)
                                                )="Comissionamento",
                                                INDEX(
                                                    Insumos!F:F,
                                                    MATCH(
                                                        A202&amp;B202,
                                                        Insumos!I:I,
                                                        0)
                                                ),
                                                0
                                            ),
                                            "Não encontrado"),
                                        IFERROR(
                                            INDEX(U:U,
                                                MATCH(
                                                    A202&amp;B202,AG:AG,
                                                    0)
                                            ),
                                            "Não encontrado")
                                    )</f>
        <v>0</v>
      </c>
      <c r="U202" s="21">
        <f>T202*G202/1</f>
        <v>0</v>
      </c>
      <c r="V202" s="21">
        <f>IF(
                        C202="INSUMO",
                                        IFERROR(
                                            IF(
                                                INDEX(
                                                    Insumos!C:C,
                                                    MATCH(
                                                        A202&amp;B202,
                                                        Insumos!I:I,
                                                        0)
                                                )="Verba",
                                                INDEX(
                                                    Insumos!F:F,
                                                    MATCH(
                                                        A202&amp;B202,
                                                        Insumos!I:I,
                                                        0)
                                                ),
                                                0
                                            ),
                                            "Não encontrado"),
                                        IFERROR(
                                            INDEX(W:W,
                                                MATCH(
                                                    A202&amp;B202,AG:AG,
                                                    0)
                                            ),
                                            "Não encontrado")
                                    )</f>
        <v>0</v>
      </c>
      <c r="W202" s="21">
        <f>V202*G202/1</f>
        <v>0</v>
      </c>
      <c r="X202" s="21">
        <f>IF(
                        C202="INSUMO",
                                        IFERROR(
                                            IF(
                                                INDEX(
                                                    Insumos!C:C,
                                                    MATCH(
                                                        A202&amp;B202,
                                                        Insumos!I:I,
                                                        0)
                                                )="Outro",
                                                INDEX(
                                                    Insumos!F:F,
                                                    MATCH(
                                                        A202&amp;B202,
                                                        Insumos!I:I,
                                                        0)
                                                ),
                                                0
                                            ),
                                            "Não encontrado"),
                                        IFERROR(
                                            INDEX(Y:Y,
                                                MATCH(
                                                    A202&amp;B202,AG:AG,
                                                    0)
                                            ),
                                            "Não encontrado")
                                    )</f>
        <v>0</v>
      </c>
      <c r="Y202" s="21">
        <f>X202*G202/1</f>
        <v>0</v>
      </c>
      <c r="Z202" s="21">
        <f>IF(
                            C202="INSUMO",
                            IFERROR(
                                INDEX(
                                    Insumos!F:F,
                                    MATCH(
                                        A202&amp;B202,
                                        Insumos!I:I,
                                        0)
                                ),
                                "Não encontrado"),
                            IFERROR(
                                INDEX(AA:AA,
                                    MATCH(
                                        A202&amp;B202,AG:AG,
                                        0)
                                ),
                                "Não encontrado")
                        )</f>
        <v>24.3325152</v>
      </c>
      <c r="AA202" s="21">
        <f>G202*Z202</f>
        <v>2.9685668543999997</v>
      </c>
      <c r="AB202" s="45"/>
      <c r="AC202" s="45"/>
      <c r="AD202" s="61" t="s">
        <v>89</v>
      </c>
      <c r="AE202" s="72"/>
      <c r="AF202" s="72"/>
    </row>
    <row r="203" spans="1:33" x14ac:dyDescent="0.2">
      <c r="A203" s="54" t="s">
        <v>688</v>
      </c>
      <c r="B203" s="55" t="s">
        <v>98</v>
      </c>
      <c r="C203" s="69" t="s">
        <v>58</v>
      </c>
      <c r="D203" s="57" t="s">
        <v>488</v>
      </c>
      <c r="E203" s="57" t="s">
        <v>689</v>
      </c>
      <c r="F203" s="16" t="s">
        <v>66</v>
      </c>
      <c r="G203" s="16">
        <v>1.0538000000000001</v>
      </c>
      <c r="H203" s="20">
        <f>IF(
                        C203="INSUMO",
                                        IFERROR(
                                            IF(
                                                INDEX(
                                                    Insumos!C:C,
                                                    MATCH(
                                                        A203&amp;B203,
                                                        Insumos!I:I,
                                                        0)
                                                )="Material",
                                                INDEX(
                                                    Insumos!F:F,
                                                    MATCH(
                                                        A203&amp;B203,
                                                        Insumos!I:I,
                                                        0)
                                                ),
                                                0
                                            ),
                                            "Não encontrado"),
                                        IFERROR(
                                            INDEX(I:I,
                                                MATCH(
                                                    A203&amp;B203,AG:AG,
                                                    0)
                                            ),
                                            "Não encontrado")
                                    )</f>
        <v>2.78</v>
      </c>
      <c r="I203" s="20">
        <f>H203*G203/1</f>
        <v>2.9295640000000001</v>
      </c>
      <c r="J203" s="20">
        <f t="shared" si="43"/>
        <v>0</v>
      </c>
      <c r="K203" s="20">
        <f t="shared" si="43"/>
        <v>0</v>
      </c>
      <c r="L203" s="20">
        <f>IF(
                        C203="INSUMO",
                                        IFERROR(
                                            IF(
                                                INDEX(
                                                    Insumos!C:C,
                                                    MATCH(
                                                        A203&amp;B203,
                                                        Insumos!I:I,
                                                        0)
                                                )="Mao_obra",
                                                INDEX(
                                                    Insumos!F:F,
                                                    MATCH(
                                                        A203&amp;B203,
                                                        Insumos!I:I,
                                                        0)
                                                ),
                                                0
                                            ),
                                            "Não encontrado"),
                                        IFERROR(
                                            INDEX(M:M,
                                                MATCH(
                                                    A203&amp;B203,AG:AG,
                                                    0)
                                            ),
                                            "Não encontrado")
                                    )</f>
        <v>0</v>
      </c>
      <c r="M203" s="20">
        <f>L203*G203/1</f>
        <v>0</v>
      </c>
      <c r="N203" s="20">
        <f>IF(
                        C203="INSUMO",
                                        IFERROR(
                                            IF(
                                                INDEX(
                                                    Insumos!C:C,
                                                    MATCH(
                                                        A203&amp;B203,
                                                        Insumos!I:I,
                                                        0)
                                                )="Equipamento",
                                                INDEX(
                                                    Insumos!F:F,
                                                    MATCH(
                                                        A203&amp;B203,
                                                        Insumos!I:I,
                                                        0)
                                                ),
                                                0
                                            ),
                                            "Não encontrado"),
                                        IFERROR(
                                            INDEX(O:O,
                                                MATCH(
                                                    A203&amp;B203,AG:AG,
                                                    0)
                                            ),
                                            "Não encontrado")
                                    )</f>
        <v>0</v>
      </c>
      <c r="O203" s="20">
        <f>N203*G203/1</f>
        <v>0</v>
      </c>
      <c r="P203" s="20">
        <f>IF(
                        C203="INSUMO",
                                        IFERROR(
                                            IF(
                                                INDEX(
                                                    Insumos!C:C,
                                                    MATCH(
                                                        A203&amp;B203,
                                                        Insumos!I:I,
                                                        0)
                                                )="Transporte",
                                                INDEX(
                                                    Insumos!F:F,
                                                    MATCH(
                                                        A203&amp;B203,
                                                        Insumos!I:I,
                                                        0)
                                                ),
                                                0
                                            ),
                                            "Não encontrado"),
                                        IFERROR(
                                            INDEX(Q:Q,
                                                MATCH(
                                                    A203&amp;B203,AG:AG,
                                                    0)
                                            ),
                                            "Não encontrado")
                                    )</f>
        <v>0</v>
      </c>
      <c r="Q203" s="20">
        <f>P203*G203/1</f>
        <v>0</v>
      </c>
      <c r="R203" s="20">
        <f>IF(
                        C203="INSUMO",
                                        IFERROR(
                                            IF(
                                                INDEX(
                                                    Insumos!C:C,
                                                    MATCH(
                                                        A203&amp;B203,
                                                        Insumos!I:I,
                                                        0)
                                                )="Terceirizados",
                                                INDEX(
                                                    Insumos!F:F,
                                                    MATCH(
                                                        A203&amp;B203,
                                                        Insumos!I:I,
                                                        0)
                                                ),
                                                0
                                            ),
                                            "Não encontrado"),
                                        IFERROR(
                                            INDEX(S:S,
                                                MATCH(
                                                    A203&amp;B203,AG:AG,
                                                    0)
                                            ),
                                            "Não encontrado")
                                    )</f>
        <v>0</v>
      </c>
      <c r="S203" s="20">
        <f>R203*G203/1</f>
        <v>0</v>
      </c>
      <c r="T203" s="20">
        <f>IF(
                        C203="INSUMO",
                                        IFERROR(
                                            IF(
                                                INDEX(
                                                    Insumos!C:C,
                                                    MATCH(
                                                        A203&amp;B203,
                                                        Insumos!I:I,
                                                        0)
                                                )="Comissionamento",
                                                INDEX(
                                                    Insumos!F:F,
                                                    MATCH(
                                                        A203&amp;B203,
                                                        Insumos!I:I,
                                                        0)
                                                ),
                                                0
                                            ),
                                            "Não encontrado"),
                                        IFERROR(
                                            INDEX(U:U,
                                                MATCH(
                                                    A203&amp;B203,AG:AG,
                                                    0)
                                            ),
                                            "Não encontrado")
                                    )</f>
        <v>0</v>
      </c>
      <c r="U203" s="20">
        <f>T203*G203/1</f>
        <v>0</v>
      </c>
      <c r="V203" s="20">
        <f>IF(
                        C203="INSUMO",
                                        IFERROR(
                                            IF(
                                                INDEX(
                                                    Insumos!C:C,
                                                    MATCH(
                                                        A203&amp;B203,
                                                        Insumos!I:I,
                                                        0)
                                                )="Verba",
                                                INDEX(
                                                    Insumos!F:F,
                                                    MATCH(
                                                        A203&amp;B203,
                                                        Insumos!I:I,
                                                        0)
                                                ),
                                                0
                                            ),
                                            "Não encontrado"),
                                        IFERROR(
                                            INDEX(W:W,
                                                MATCH(
                                                    A203&amp;B203,AG:AG,
                                                    0)
                                            ),
                                            "Não encontrado")
                                    )</f>
        <v>0</v>
      </c>
      <c r="W203" s="20">
        <f>V203*G203/1</f>
        <v>0</v>
      </c>
      <c r="X203" s="20">
        <f>IF(
                        C203="INSUMO",
                                        IFERROR(
                                            IF(
                                                INDEX(
                                                    Insumos!C:C,
                                                    MATCH(
                                                        A203&amp;B203,
                                                        Insumos!I:I,
                                                        0)
                                                )="Outro",
                                                INDEX(
                                                    Insumos!F:F,
                                                    MATCH(
                                                        A203&amp;B203,
                                                        Insumos!I:I,
                                                        0)
                                                ),
                                                0
                                            ),
                                            "Não encontrado"),
                                        IFERROR(
                                            INDEX(Y:Y,
                                                MATCH(
                                                    A203&amp;B203,AG:AG,
                                                    0)
                                            ),
                                            "Não encontrado")
                                    )</f>
        <v>0</v>
      </c>
      <c r="Y203" s="20">
        <f>X203*G203/1</f>
        <v>0</v>
      </c>
      <c r="Z203" s="20">
        <f>IF(
                            C203="INSUMO",
                            IFERROR(
                                INDEX(
                                    Insumos!F:F,
                                    MATCH(
                                        A203&amp;B203,
                                        Insumos!I:I,
                                        0)
                                ),
                                "Não encontrado"),
                            IFERROR(
                                INDEX(AA:AA,
                                    MATCH(
                                        A203&amp;B203,AG:AG,
                                        0)
                                ),
                                "Não encontrado")
                        )</f>
        <v>2.78</v>
      </c>
      <c r="AA203" s="20">
        <f>G203*Z203</f>
        <v>2.9295640000000001</v>
      </c>
      <c r="AB203" s="44"/>
      <c r="AC203" s="44"/>
      <c r="AD203" s="57" t="s">
        <v>89</v>
      </c>
      <c r="AE203" s="70"/>
      <c r="AF203" s="70"/>
    </row>
    <row r="204" spans="1:33" ht="63.75" x14ac:dyDescent="0.2">
      <c r="A204" s="63" t="s">
        <v>282</v>
      </c>
      <c r="B204" s="64" t="s">
        <v>98</v>
      </c>
      <c r="C204" s="65" t="s">
        <v>89</v>
      </c>
      <c r="D204" s="66" t="s">
        <v>488</v>
      </c>
      <c r="E204" s="66" t="s">
        <v>283</v>
      </c>
      <c r="F204" s="67" t="s">
        <v>66</v>
      </c>
      <c r="G204" s="22"/>
      <c r="H204" s="23"/>
      <c r="I204" s="23">
        <f>SUM(I205:I208)</f>
        <v>7.8012570000000014</v>
      </c>
      <c r="J204" s="23"/>
      <c r="K204" s="23">
        <f>SUM(K205:K208)</f>
        <v>11.65215128204</v>
      </c>
      <c r="L204" s="23"/>
      <c r="M204" s="23">
        <f>SUM(M205:M208)</f>
        <v>11.65215128204</v>
      </c>
      <c r="N204" s="23"/>
      <c r="O204" s="23">
        <f>SUM(O205:O208)</f>
        <v>0</v>
      </c>
      <c r="P204" s="23"/>
      <c r="Q204" s="23">
        <f>SUM(Q205:Q208)</f>
        <v>0</v>
      </c>
      <c r="R204" s="23"/>
      <c r="S204" s="23">
        <f>SUM(S205:S208)</f>
        <v>0</v>
      </c>
      <c r="T204" s="23"/>
      <c r="U204" s="23">
        <f>SUM(U205:U208)</f>
        <v>0</v>
      </c>
      <c r="V204" s="23"/>
      <c r="W204" s="23">
        <f>SUM(W205:W208)</f>
        <v>0</v>
      </c>
      <c r="X204" s="23"/>
      <c r="Y204" s="23">
        <f>SUM(Y205:Y208)</f>
        <v>0</v>
      </c>
      <c r="Z204" s="23"/>
      <c r="AA204" s="23">
        <f>SUM(AA205:AA208)</f>
        <v>19.453408282040002</v>
      </c>
      <c r="AB204" s="43" t="s">
        <v>89</v>
      </c>
      <c r="AC204" s="43"/>
      <c r="AD204" s="66" t="s">
        <v>89</v>
      </c>
      <c r="AE204" s="68" t="s">
        <v>89</v>
      </c>
      <c r="AF204" s="68" t="s">
        <v>659</v>
      </c>
      <c r="AG204" t="str">
        <f>A204&amp;B204&amp;C204</f>
        <v>91835SINAPI</v>
      </c>
    </row>
    <row r="205" spans="1:33" ht="51" x14ac:dyDescent="0.2">
      <c r="A205" s="59" t="s">
        <v>684</v>
      </c>
      <c r="B205" s="60" t="s">
        <v>98</v>
      </c>
      <c r="C205" s="71" t="s">
        <v>46</v>
      </c>
      <c r="D205" s="61" t="s">
        <v>488</v>
      </c>
      <c r="E205" s="61" t="s">
        <v>685</v>
      </c>
      <c r="F205" s="17" t="s">
        <v>66</v>
      </c>
      <c r="G205" s="17">
        <v>1</v>
      </c>
      <c r="H205" s="21">
        <f>IF(
                        C205="INSUMO",
                                        IFERROR(
                                            IF(
                                                INDEX(
                                                    Insumos!C:C,
                                                    MATCH(
                                                        A205&amp;B205,
                                                        Insumos!I:I,
                                                        0)
                                                )="Material",
                                                INDEX(
                                                    Insumos!F:F,
                                                    MATCH(
                                                        A205&amp;B205,
                                                        Insumos!I:I,
                                                        0)
                                                ),
                                                0
                                            ),
                                            "Não encontrado"),
                                        IFERROR(
                                            INDEX(I:I,
                                                MATCH(
                                                    A205&amp;B205,AG:AG,
                                                    0)
                                            ),
                                            "Não encontrado")
                                    )</f>
        <v>2.836757</v>
      </c>
      <c r="I205" s="21">
        <f>H205*G205/1</f>
        <v>2.836757</v>
      </c>
      <c r="J205" s="21">
        <f t="shared" ref="J205:K208" si="44">T205 + N205 + L205 + X205 + R205 + P205 + V205</f>
        <v>6.6208380860400009</v>
      </c>
      <c r="K205" s="21">
        <f t="shared" si="44"/>
        <v>6.6208380860400009</v>
      </c>
      <c r="L205" s="21">
        <f>IF(
                        C205="INSUMO",
                                        IFERROR(
                                            IF(
                                                INDEX(
                                                    Insumos!C:C,
                                                    MATCH(
                                                        A205&amp;B205,
                                                        Insumos!I:I,
                                                        0)
                                                )="Mao_obra",
                                                INDEX(
                                                    Insumos!F:F,
                                                    MATCH(
                                                        A205&amp;B205,
                                                        Insumos!I:I,
                                                        0)
                                                ),
                                                0
                                            ),
                                            "Não encontrado"),
                                        IFERROR(
                                            INDEX(M:M,
                                                MATCH(
                                                    A205&amp;B205,AG:AG,
                                                    0)
                                            ),
                                            "Não encontrado")
                                    )</f>
        <v>6.6208380860400009</v>
      </c>
      <c r="M205" s="21">
        <f>L205*G205/1</f>
        <v>6.6208380860400009</v>
      </c>
      <c r="N205" s="21">
        <f>IF(
                        C205="INSUMO",
                                        IFERROR(
                                            IF(
                                                INDEX(
                                                    Insumos!C:C,
                                                    MATCH(
                                                        A205&amp;B205,
                                                        Insumos!I:I,
                                                        0)
                                                )="Equipamento",
                                                INDEX(
                                                    Insumos!F:F,
                                                    MATCH(
                                                        A205&amp;B205,
                                                        Insumos!I:I,
                                                        0)
                                                ),
                                                0
                                            ),
                                            "Não encontrado"),
                                        IFERROR(
                                            INDEX(O:O,
                                                MATCH(
                                                    A205&amp;B205,AG:AG,
                                                    0)
                                            ),
                                            "Não encontrado")
                                    )</f>
        <v>0</v>
      </c>
      <c r="O205" s="21">
        <f>N205*G205/1</f>
        <v>0</v>
      </c>
      <c r="P205" s="21">
        <f>IF(
                        C205="INSUMO",
                                        IFERROR(
                                            IF(
                                                INDEX(
                                                    Insumos!C:C,
                                                    MATCH(
                                                        A205&amp;B205,
                                                        Insumos!I:I,
                                                        0)
                                                )="Transporte",
                                                INDEX(
                                                    Insumos!F:F,
                                                    MATCH(
                                                        A205&amp;B205,
                                                        Insumos!I:I,
                                                        0)
                                                ),
                                                0
                                            ),
                                            "Não encontrado"),
                                        IFERROR(
                                            INDEX(Q:Q,
                                                MATCH(
                                                    A205&amp;B205,AG:AG,
                                                    0)
                                            ),
                                            "Não encontrado")
                                    )</f>
        <v>0</v>
      </c>
      <c r="Q205" s="21">
        <f>P205*G205/1</f>
        <v>0</v>
      </c>
      <c r="R205" s="21">
        <f>IF(
                        C205="INSUMO",
                                        IFERROR(
                                            IF(
                                                INDEX(
                                                    Insumos!C:C,
                                                    MATCH(
                                                        A205&amp;B205,
                                                        Insumos!I:I,
                                                        0)
                                                )="Terceirizados",
                                                INDEX(
                                                    Insumos!F:F,
                                                    MATCH(
                                                        A205&amp;B205,
                                                        Insumos!I:I,
                                                        0)
                                                ),
                                                0
                                            ),
                                            "Não encontrado"),
                                        IFERROR(
                                            INDEX(S:S,
                                                MATCH(
                                                    A205&amp;B205,AG:AG,
                                                    0)
                                            ),
                                            "Não encontrado")
                                    )</f>
        <v>0</v>
      </c>
      <c r="S205" s="21">
        <f>R205*G205/1</f>
        <v>0</v>
      </c>
      <c r="T205" s="21">
        <f>IF(
                        C205="INSUMO",
                                        IFERROR(
                                            IF(
                                                INDEX(
                                                    Insumos!C:C,
                                                    MATCH(
                                                        A205&amp;B205,
                                                        Insumos!I:I,
                                                        0)
                                                )="Comissionamento",
                                                INDEX(
                                                    Insumos!F:F,
                                                    MATCH(
                                                        A205&amp;B205,
                                                        Insumos!I:I,
                                                        0)
                                                ),
                                                0
                                            ),
                                            "Não encontrado"),
                                        IFERROR(
                                            INDEX(U:U,
                                                MATCH(
                                                    A205&amp;B205,AG:AG,
                                                    0)
                                            ),
                                            "Não encontrado")
                                    )</f>
        <v>0</v>
      </c>
      <c r="U205" s="21">
        <f>T205*G205/1</f>
        <v>0</v>
      </c>
      <c r="V205" s="21">
        <f>IF(
                        C205="INSUMO",
                                        IFERROR(
                                            IF(
                                                INDEX(
                                                    Insumos!C:C,
                                                    MATCH(
                                                        A205&amp;B205,
                                                        Insumos!I:I,
                                                        0)
                                                )="Verba",
                                                INDEX(
                                                    Insumos!F:F,
                                                    MATCH(
                                                        A205&amp;B205,
                                                        Insumos!I:I,
                                                        0)
                                                ),
                                                0
                                            ),
                                            "Não encontrado"),
                                        IFERROR(
                                            INDEX(W:W,
                                                MATCH(
                                                    A205&amp;B205,AG:AG,
                                                    0)
                                            ),
                                            "Não encontrado")
                                    )</f>
        <v>0</v>
      </c>
      <c r="W205" s="21">
        <f>V205*G205/1</f>
        <v>0</v>
      </c>
      <c r="X205" s="21">
        <f>IF(
                        C205="INSUMO",
                                        IFERROR(
                                            IF(
                                                INDEX(
                                                    Insumos!C:C,
                                                    MATCH(
                                                        A205&amp;B205,
                                                        Insumos!I:I,
                                                        0)
                                                )="Outro",
                                                INDEX(
                                                    Insumos!F:F,
                                                    MATCH(
                                                        A205&amp;B205,
                                                        Insumos!I:I,
                                                        0)
                                                ),
                                                0
                                            ),
                                            "Não encontrado"),
                                        IFERROR(
                                            INDEX(Y:Y,
                                                MATCH(
                                                    A205&amp;B205,AG:AG,
                                                    0)
                                            ),
                                            "Não encontrado")
                                    )</f>
        <v>0</v>
      </c>
      <c r="Y205" s="21">
        <f>X205*G205/1</f>
        <v>0</v>
      </c>
      <c r="Z205" s="21">
        <f>IF(
                            C205="INSUMO",
                            IFERROR(
                                INDEX(
                                    Insumos!F:F,
                                    MATCH(
                                        A205&amp;B205,
                                        Insumos!I:I,
                                        0)
                                ),
                                "Não encontrado"),
                            IFERROR(
                                INDEX(AA:AA,
                                    MATCH(
                                        A205&amp;B205,AG:AG,
                                        0)
                                ),
                                "Não encontrado")
                        )</f>
        <v>9.4575950860400013</v>
      </c>
      <c r="AA205" s="21">
        <f>G205*Z205</f>
        <v>9.4575950860400013</v>
      </c>
      <c r="AB205" s="45"/>
      <c r="AC205" s="45"/>
      <c r="AD205" s="61" t="s">
        <v>89</v>
      </c>
      <c r="AE205" s="72"/>
      <c r="AF205" s="72"/>
    </row>
    <row r="206" spans="1:33" ht="25.5" x14ac:dyDescent="0.2">
      <c r="A206" s="54" t="s">
        <v>653</v>
      </c>
      <c r="B206" s="55" t="s">
        <v>98</v>
      </c>
      <c r="C206" s="69" t="s">
        <v>46</v>
      </c>
      <c r="D206" s="57" t="s">
        <v>488</v>
      </c>
      <c r="E206" s="57" t="s">
        <v>654</v>
      </c>
      <c r="F206" s="16" t="s">
        <v>511</v>
      </c>
      <c r="G206" s="16">
        <v>9.0999999999999998E-2</v>
      </c>
      <c r="H206" s="20">
        <f>IF(
                        C206="INSUMO",
                                        IFERROR(
                                            IF(
                                                INDEX(
                                                    Insumos!C:C,
                                                    MATCH(
                                                        A206&amp;B206,
                                                        Insumos!I:I,
                                                        0)
                                                )="Material",
                                                INDEX(
                                                    Insumos!F:F,
                                                    MATCH(
                                                        A206&amp;B206,
                                                        Insumos!I:I,
                                                        0)
                                                ),
                                                0
                                            ),
                                            "Não encontrado"),
                                        IFERROR(
                                            INDEX(I:I,
                                                MATCH(
                                                    A206&amp;B206,AG:AG,
                                                    0)
                                            ),
                                            "Não encontrado")
                                    )</f>
        <v>4.25</v>
      </c>
      <c r="I206" s="20">
        <f>H206*G206/1</f>
        <v>0.38674999999999998</v>
      </c>
      <c r="J206" s="20">
        <f t="shared" si="44"/>
        <v>35.206640799999995</v>
      </c>
      <c r="K206" s="20">
        <f t="shared" si="44"/>
        <v>3.2038043127999996</v>
      </c>
      <c r="L206" s="20">
        <f>IF(
                        C206="INSUMO",
                                        IFERROR(
                                            IF(
                                                INDEX(
                                                    Insumos!C:C,
                                                    MATCH(
                                                        A206&amp;B206,
                                                        Insumos!I:I,
                                                        0)
                                                )="Mao_obra",
                                                INDEX(
                                                    Insumos!F:F,
                                                    MATCH(
                                                        A206&amp;B206,
                                                        Insumos!I:I,
                                                        0)
                                                ),
                                                0
                                            ),
                                            "Não encontrado"),
                                        IFERROR(
                                            INDEX(M:M,
                                                MATCH(
                                                    A206&amp;B206,AG:AG,
                                                    0)
                                            ),
                                            "Não encontrado")
                                    )</f>
        <v>35.206640799999995</v>
      </c>
      <c r="M206" s="20">
        <f>L206*G206/1</f>
        <v>3.2038043127999996</v>
      </c>
      <c r="N206" s="20">
        <f>IF(
                        C206="INSUMO",
                                        IFERROR(
                                            IF(
                                                INDEX(
                                                    Insumos!C:C,
                                                    MATCH(
                                                        A206&amp;B206,
                                                        Insumos!I:I,
                                                        0)
                                                )="Equipamento",
                                                INDEX(
                                                    Insumos!F:F,
                                                    MATCH(
                                                        A206&amp;B206,
                                                        Insumos!I:I,
                                                        0)
                                                ),
                                                0
                                            ),
                                            "Não encontrado"),
                                        IFERROR(
                                            INDEX(O:O,
                                                MATCH(
                                                    A206&amp;B206,AG:AG,
                                                    0)
                                            ),
                                            "Não encontrado")
                                    )</f>
        <v>0</v>
      </c>
      <c r="O206" s="20">
        <f>N206*G206/1</f>
        <v>0</v>
      </c>
      <c r="P206" s="20">
        <f>IF(
                        C206="INSUMO",
                                        IFERROR(
                                            IF(
                                                INDEX(
                                                    Insumos!C:C,
                                                    MATCH(
                                                        A206&amp;B206,
                                                        Insumos!I:I,
                                                        0)
                                                )="Transporte",
                                                INDEX(
                                                    Insumos!F:F,
                                                    MATCH(
                                                        A206&amp;B206,
                                                        Insumos!I:I,
                                                        0)
                                                ),
                                                0
                                            ),
                                            "Não encontrado"),
                                        IFERROR(
                                            INDEX(Q:Q,
                                                MATCH(
                                                    A206&amp;B206,AG:AG,
                                                    0)
                                            ),
                                            "Não encontrado")
                                    )</f>
        <v>0</v>
      </c>
      <c r="Q206" s="20">
        <f>P206*G206/1</f>
        <v>0</v>
      </c>
      <c r="R206" s="20">
        <f>IF(
                        C206="INSUMO",
                                        IFERROR(
                                            IF(
                                                INDEX(
                                                    Insumos!C:C,
                                                    MATCH(
                                                        A206&amp;B206,
                                                        Insumos!I:I,
                                                        0)
                                                )="Terceirizados",
                                                INDEX(
                                                    Insumos!F:F,
                                                    MATCH(
                                                        A206&amp;B206,
                                                        Insumos!I:I,
                                                        0)
                                                ),
                                                0
                                            ),
                                            "Não encontrado"),
                                        IFERROR(
                                            INDEX(S:S,
                                                MATCH(
                                                    A206&amp;B206,AG:AG,
                                                    0)
                                            ),
                                            "Não encontrado")
                                    )</f>
        <v>0</v>
      </c>
      <c r="S206" s="20">
        <f>R206*G206/1</f>
        <v>0</v>
      </c>
      <c r="T206" s="20">
        <f>IF(
                        C206="INSUMO",
                                        IFERROR(
                                            IF(
                                                INDEX(
                                                    Insumos!C:C,
                                                    MATCH(
                                                        A206&amp;B206,
                                                        Insumos!I:I,
                                                        0)
                                                )="Comissionamento",
                                                INDEX(
                                                    Insumos!F:F,
                                                    MATCH(
                                                        A206&amp;B206,
                                                        Insumos!I:I,
                                                        0)
                                                ),
                                                0
                                            ),
                                            "Não encontrado"),
                                        IFERROR(
                                            INDEX(U:U,
                                                MATCH(
                                                    A206&amp;B206,AG:AG,
                                                    0)
                                            ),
                                            "Não encontrado")
                                    )</f>
        <v>0</v>
      </c>
      <c r="U206" s="20">
        <f>T206*G206/1</f>
        <v>0</v>
      </c>
      <c r="V206" s="20">
        <f>IF(
                        C206="INSUMO",
                                        IFERROR(
                                            IF(
                                                INDEX(
                                                    Insumos!C:C,
                                                    MATCH(
                                                        A206&amp;B206,
                                                        Insumos!I:I,
                                                        0)
                                                )="Verba",
                                                INDEX(
                                                    Insumos!F:F,
                                                    MATCH(
                                                        A206&amp;B206,
                                                        Insumos!I:I,
                                                        0)
                                                ),
                                                0
                                            ),
                                            "Não encontrado"),
                                        IFERROR(
                                            INDEX(W:W,
                                                MATCH(
                                                    A206&amp;B206,AG:AG,
                                                    0)
                                            ),
                                            "Não encontrado")
                                    )</f>
        <v>0</v>
      </c>
      <c r="W206" s="20">
        <f>V206*G206/1</f>
        <v>0</v>
      </c>
      <c r="X206" s="20">
        <f>IF(
                        C206="INSUMO",
                                        IFERROR(
                                            IF(
                                                INDEX(
                                                    Insumos!C:C,
                                                    MATCH(
                                                        A206&amp;B206,
                                                        Insumos!I:I,
                                                        0)
                                                )="Outro",
                                                INDEX(
                                                    Insumos!F:F,
                                                    MATCH(
                                                        A206&amp;B206,
                                                        Insumos!I:I,
                                                        0)
                                                ),
                                                0
                                            ),
                                            "Não encontrado"),
                                        IFERROR(
                                            INDEX(Y:Y,
                                                MATCH(
                                                    A206&amp;B206,AG:AG,
                                                    0)
                                            ),
                                            "Não encontrado")
                                    )</f>
        <v>0</v>
      </c>
      <c r="Y206" s="20">
        <f>X206*G206/1</f>
        <v>0</v>
      </c>
      <c r="Z206" s="20">
        <f>IF(
                            C206="INSUMO",
                            IFERROR(
                                INDEX(
                                    Insumos!F:F,
                                    MATCH(
                                        A206&amp;B206,
                                        Insumos!I:I,
                                        0)
                                ),
                                "Não encontrado"),
                            IFERROR(
                                INDEX(AA:AA,
                                    MATCH(
                                        A206&amp;B206,AG:AG,
                                        0)
                                ),
                                "Não encontrado")
                        )</f>
        <v>39.456640799999995</v>
      </c>
      <c r="AA206" s="20">
        <f>G206*Z206</f>
        <v>3.5905543127999993</v>
      </c>
      <c r="AB206" s="44"/>
      <c r="AC206" s="44"/>
      <c r="AD206" s="57" t="s">
        <v>89</v>
      </c>
      <c r="AE206" s="70"/>
      <c r="AF206" s="70"/>
    </row>
    <row r="207" spans="1:33" ht="25.5" x14ac:dyDescent="0.2">
      <c r="A207" s="59" t="s">
        <v>655</v>
      </c>
      <c r="B207" s="60" t="s">
        <v>98</v>
      </c>
      <c r="C207" s="71" t="s">
        <v>46</v>
      </c>
      <c r="D207" s="61" t="s">
        <v>488</v>
      </c>
      <c r="E207" s="61" t="s">
        <v>656</v>
      </c>
      <c r="F207" s="17" t="s">
        <v>511</v>
      </c>
      <c r="G207" s="17">
        <v>9.0999999999999998E-2</v>
      </c>
      <c r="H207" s="21">
        <f>IF(
                        C207="INSUMO",
                                        IFERROR(
                                            IF(
                                                INDEX(
                                                    Insumos!C:C,
                                                    MATCH(
                                                        A207&amp;B207,
                                                        Insumos!I:I,
                                                        0)
                                                )="Material",
                                                INDEX(
                                                    Insumos!F:F,
                                                    MATCH(
                                                        A207&amp;B207,
                                                        Insumos!I:I,
                                                        0)
                                                ),
                                                0
                                            ),
                                            "Não encontrado"),
                                        IFERROR(
                                            INDEX(I:I,
                                                MATCH(
                                                    A207&amp;B207,AG:AG,
                                                    0)
                                            ),
                                            "Não encontrado")
                                    )</f>
        <v>4.25</v>
      </c>
      <c r="I207" s="21">
        <f>H207*G207/1</f>
        <v>0.38674999999999998</v>
      </c>
      <c r="J207" s="21">
        <f t="shared" si="44"/>
        <v>20.0825152</v>
      </c>
      <c r="K207" s="21">
        <f t="shared" si="44"/>
        <v>1.8275088831999999</v>
      </c>
      <c r="L207" s="21">
        <f>IF(
                        C207="INSUMO",
                                        IFERROR(
                                            IF(
                                                INDEX(
                                                    Insumos!C:C,
                                                    MATCH(
                                                        A207&amp;B207,
                                                        Insumos!I:I,
                                                        0)
                                                )="Mao_obra",
                                                INDEX(
                                                    Insumos!F:F,
                                                    MATCH(
                                                        A207&amp;B207,
                                                        Insumos!I:I,
                                                        0)
                                                ),
                                                0
                                            ),
                                            "Não encontrado"),
                                        IFERROR(
                                            INDEX(M:M,
                                                MATCH(
                                                    A207&amp;B207,AG:AG,
                                                    0)
                                            ),
                                            "Não encontrado")
                                    )</f>
        <v>20.0825152</v>
      </c>
      <c r="M207" s="21">
        <f>L207*G207/1</f>
        <v>1.8275088831999999</v>
      </c>
      <c r="N207" s="21">
        <f>IF(
                        C207="INSUMO",
                                        IFERROR(
                                            IF(
                                                INDEX(
                                                    Insumos!C:C,
                                                    MATCH(
                                                        A207&amp;B207,
                                                        Insumos!I:I,
                                                        0)
                                                )="Equipamento",
                                                INDEX(
                                                    Insumos!F:F,
                                                    MATCH(
                                                        A207&amp;B207,
                                                        Insumos!I:I,
                                                        0)
                                                ),
                                                0
                                            ),
                                            "Não encontrado"),
                                        IFERROR(
                                            INDEX(O:O,
                                                MATCH(
                                                    A207&amp;B207,AG:AG,
                                                    0)
                                            ),
                                            "Não encontrado")
                                    )</f>
        <v>0</v>
      </c>
      <c r="O207" s="21">
        <f>N207*G207/1</f>
        <v>0</v>
      </c>
      <c r="P207" s="21">
        <f>IF(
                        C207="INSUMO",
                                        IFERROR(
                                            IF(
                                                INDEX(
                                                    Insumos!C:C,
                                                    MATCH(
                                                        A207&amp;B207,
                                                        Insumos!I:I,
                                                        0)
                                                )="Transporte",
                                                INDEX(
                                                    Insumos!F:F,
                                                    MATCH(
                                                        A207&amp;B207,
                                                        Insumos!I:I,
                                                        0)
                                                ),
                                                0
                                            ),
                                            "Não encontrado"),
                                        IFERROR(
                                            INDEX(Q:Q,
                                                MATCH(
                                                    A207&amp;B207,AG:AG,
                                                    0)
                                            ),
                                            "Não encontrado")
                                    )</f>
        <v>0</v>
      </c>
      <c r="Q207" s="21">
        <f>P207*G207/1</f>
        <v>0</v>
      </c>
      <c r="R207" s="21">
        <f>IF(
                        C207="INSUMO",
                                        IFERROR(
                                            IF(
                                                INDEX(
                                                    Insumos!C:C,
                                                    MATCH(
                                                        A207&amp;B207,
                                                        Insumos!I:I,
                                                        0)
                                                )="Terceirizados",
                                                INDEX(
                                                    Insumos!F:F,
                                                    MATCH(
                                                        A207&amp;B207,
                                                        Insumos!I:I,
                                                        0)
                                                ),
                                                0
                                            ),
                                            "Não encontrado"),
                                        IFERROR(
                                            INDEX(S:S,
                                                MATCH(
                                                    A207&amp;B207,AG:AG,
                                                    0)
                                            ),
                                            "Não encontrado")
                                    )</f>
        <v>0</v>
      </c>
      <c r="S207" s="21">
        <f>R207*G207/1</f>
        <v>0</v>
      </c>
      <c r="T207" s="21">
        <f>IF(
                        C207="INSUMO",
                                        IFERROR(
                                            IF(
                                                INDEX(
                                                    Insumos!C:C,
                                                    MATCH(
                                                        A207&amp;B207,
                                                        Insumos!I:I,
                                                        0)
                                                )="Comissionamento",
                                                INDEX(
                                                    Insumos!F:F,
                                                    MATCH(
                                                        A207&amp;B207,
                                                        Insumos!I:I,
                                                        0)
                                                ),
                                                0
                                            ),
                                            "Não encontrado"),
                                        IFERROR(
                                            INDEX(U:U,
                                                MATCH(
                                                    A207&amp;B207,AG:AG,
                                                    0)
                                            ),
                                            "Não encontrado")
                                    )</f>
        <v>0</v>
      </c>
      <c r="U207" s="21">
        <f>T207*G207/1</f>
        <v>0</v>
      </c>
      <c r="V207" s="21">
        <f>IF(
                        C207="INSUMO",
                                        IFERROR(
                                            IF(
                                                INDEX(
                                                    Insumos!C:C,
                                                    MATCH(
                                                        A207&amp;B207,
                                                        Insumos!I:I,
                                                        0)
                                                )="Verba",
                                                INDEX(
                                                    Insumos!F:F,
                                                    MATCH(
                                                        A207&amp;B207,
                                                        Insumos!I:I,
                                                        0)
                                                ),
                                                0
                                            ),
                                            "Não encontrado"),
                                        IFERROR(
                                            INDEX(W:W,
                                                MATCH(
                                                    A207&amp;B207,AG:AG,
                                                    0)
                                            ),
                                            "Não encontrado")
                                    )</f>
        <v>0</v>
      </c>
      <c r="W207" s="21">
        <f>V207*G207/1</f>
        <v>0</v>
      </c>
      <c r="X207" s="21">
        <f>IF(
                        C207="INSUMO",
                                        IFERROR(
                                            IF(
                                                INDEX(
                                                    Insumos!C:C,
                                                    MATCH(
                                                        A207&amp;B207,
                                                        Insumos!I:I,
                                                        0)
                                                )="Outro",
                                                INDEX(
                                                    Insumos!F:F,
                                                    MATCH(
                                                        A207&amp;B207,
                                                        Insumos!I:I,
                                                        0)
                                                ),
                                                0
                                            ),
                                            "Não encontrado"),
                                        IFERROR(
                                            INDEX(Y:Y,
                                                MATCH(
                                                    A207&amp;B207,AG:AG,
                                                    0)
                                            ),
                                            "Não encontrado")
                                    )</f>
        <v>0</v>
      </c>
      <c r="Y207" s="21">
        <f>X207*G207/1</f>
        <v>0</v>
      </c>
      <c r="Z207" s="21">
        <f>IF(
                            C207="INSUMO",
                            IFERROR(
                                INDEX(
                                    Insumos!F:F,
                                    MATCH(
                                        A207&amp;B207,
                                        Insumos!I:I,
                                        0)
                                ),
                                "Não encontrado"),
                            IFERROR(
                                INDEX(AA:AA,
                                    MATCH(
                                        A207&amp;B207,AG:AG,
                                        0)
                                ),
                                "Não encontrado")
                        )</f>
        <v>24.3325152</v>
      </c>
      <c r="AA207" s="21">
        <f>G207*Z207</f>
        <v>2.2142588831999999</v>
      </c>
      <c r="AB207" s="45"/>
      <c r="AC207" s="45"/>
      <c r="AD207" s="61" t="s">
        <v>89</v>
      </c>
      <c r="AE207" s="72"/>
      <c r="AF207" s="72"/>
    </row>
    <row r="208" spans="1:33" ht="25.5" x14ac:dyDescent="0.2">
      <c r="A208" s="54" t="s">
        <v>690</v>
      </c>
      <c r="B208" s="55" t="s">
        <v>98</v>
      </c>
      <c r="C208" s="69" t="s">
        <v>58</v>
      </c>
      <c r="D208" s="57" t="s">
        <v>488</v>
      </c>
      <c r="E208" s="57" t="s">
        <v>691</v>
      </c>
      <c r="F208" s="16" t="s">
        <v>66</v>
      </c>
      <c r="G208" s="16">
        <v>1.1000000000000001</v>
      </c>
      <c r="H208" s="20">
        <f>IF(
                        C208="INSUMO",
                                        IFERROR(
                                            IF(
                                                INDEX(
                                                    Insumos!C:C,
                                                    MATCH(
                                                        A208&amp;B208,
                                                        Insumos!I:I,
                                                        0)
                                                )="Material",
                                                INDEX(
                                                    Insumos!F:F,
                                                    MATCH(
                                                        A208&amp;B208,
                                                        Insumos!I:I,
                                                        0)
                                                ),
                                                0
                                            ),
                                            "Não encontrado"),
                                        IFERROR(
                                            INDEX(I:I,
                                                MATCH(
                                                    A208&amp;B208,AG:AG,
                                                    0)
                                            ),
                                            "Não encontrado")
                                    )</f>
        <v>3.81</v>
      </c>
      <c r="I208" s="20">
        <f>H208*G208/1</f>
        <v>4.1910000000000007</v>
      </c>
      <c r="J208" s="20">
        <f t="shared" si="44"/>
        <v>0</v>
      </c>
      <c r="K208" s="20">
        <f t="shared" si="44"/>
        <v>0</v>
      </c>
      <c r="L208" s="20">
        <f>IF(
                        C208="INSUMO",
                                        IFERROR(
                                            IF(
                                                INDEX(
                                                    Insumos!C:C,
                                                    MATCH(
                                                        A208&amp;B208,
                                                        Insumos!I:I,
                                                        0)
                                                )="Mao_obra",
                                                INDEX(
                                                    Insumos!F:F,
                                                    MATCH(
                                                        A208&amp;B208,
                                                        Insumos!I:I,
                                                        0)
                                                ),
                                                0
                                            ),
                                            "Não encontrado"),
                                        IFERROR(
                                            INDEX(M:M,
                                                MATCH(
                                                    A208&amp;B208,AG:AG,
                                                    0)
                                            ),
                                            "Não encontrado")
                                    )</f>
        <v>0</v>
      </c>
      <c r="M208" s="20">
        <f>L208*G208/1</f>
        <v>0</v>
      </c>
      <c r="N208" s="20">
        <f>IF(
                        C208="INSUMO",
                                        IFERROR(
                                            IF(
                                                INDEX(
                                                    Insumos!C:C,
                                                    MATCH(
                                                        A208&amp;B208,
                                                        Insumos!I:I,
                                                        0)
                                                )="Equipamento",
                                                INDEX(
                                                    Insumos!F:F,
                                                    MATCH(
                                                        A208&amp;B208,
                                                        Insumos!I:I,
                                                        0)
                                                ),
                                                0
                                            ),
                                            "Não encontrado"),
                                        IFERROR(
                                            INDEX(O:O,
                                                MATCH(
                                                    A208&amp;B208,AG:AG,
                                                    0)
                                            ),
                                            "Não encontrado")
                                    )</f>
        <v>0</v>
      </c>
      <c r="O208" s="20">
        <f>N208*G208/1</f>
        <v>0</v>
      </c>
      <c r="P208" s="20">
        <f>IF(
                        C208="INSUMO",
                                        IFERROR(
                                            IF(
                                                INDEX(
                                                    Insumos!C:C,
                                                    MATCH(
                                                        A208&amp;B208,
                                                        Insumos!I:I,
                                                        0)
                                                )="Transporte",
                                                INDEX(
                                                    Insumos!F:F,
                                                    MATCH(
                                                        A208&amp;B208,
                                                        Insumos!I:I,
                                                        0)
                                                ),
                                                0
                                            ),
                                            "Não encontrado"),
                                        IFERROR(
                                            INDEX(Q:Q,
                                                MATCH(
                                                    A208&amp;B208,AG:AG,
                                                    0)
                                            ),
                                            "Não encontrado")
                                    )</f>
        <v>0</v>
      </c>
      <c r="Q208" s="20">
        <f>P208*G208/1</f>
        <v>0</v>
      </c>
      <c r="R208" s="20">
        <f>IF(
                        C208="INSUMO",
                                        IFERROR(
                                            IF(
                                                INDEX(
                                                    Insumos!C:C,
                                                    MATCH(
                                                        A208&amp;B208,
                                                        Insumos!I:I,
                                                        0)
                                                )="Terceirizados",
                                                INDEX(
                                                    Insumos!F:F,
                                                    MATCH(
                                                        A208&amp;B208,
                                                        Insumos!I:I,
                                                        0)
                                                ),
                                                0
                                            ),
                                            "Não encontrado"),
                                        IFERROR(
                                            INDEX(S:S,
                                                MATCH(
                                                    A208&amp;B208,AG:AG,
                                                    0)
                                            ),
                                            "Não encontrado")
                                    )</f>
        <v>0</v>
      </c>
      <c r="S208" s="20">
        <f>R208*G208/1</f>
        <v>0</v>
      </c>
      <c r="T208" s="20">
        <f>IF(
                        C208="INSUMO",
                                        IFERROR(
                                            IF(
                                                INDEX(
                                                    Insumos!C:C,
                                                    MATCH(
                                                        A208&amp;B208,
                                                        Insumos!I:I,
                                                        0)
                                                )="Comissionamento",
                                                INDEX(
                                                    Insumos!F:F,
                                                    MATCH(
                                                        A208&amp;B208,
                                                        Insumos!I:I,
                                                        0)
                                                ),
                                                0
                                            ),
                                            "Não encontrado"),
                                        IFERROR(
                                            INDEX(U:U,
                                                MATCH(
                                                    A208&amp;B208,AG:AG,
                                                    0)
                                            ),
                                            "Não encontrado")
                                    )</f>
        <v>0</v>
      </c>
      <c r="U208" s="20">
        <f>T208*G208/1</f>
        <v>0</v>
      </c>
      <c r="V208" s="20">
        <f>IF(
                        C208="INSUMO",
                                        IFERROR(
                                            IF(
                                                INDEX(
                                                    Insumos!C:C,
                                                    MATCH(
                                                        A208&amp;B208,
                                                        Insumos!I:I,
                                                        0)
                                                )="Verba",
                                                INDEX(
                                                    Insumos!F:F,
                                                    MATCH(
                                                        A208&amp;B208,
                                                        Insumos!I:I,
                                                        0)
                                                ),
                                                0
                                            ),
                                            "Não encontrado"),
                                        IFERROR(
                                            INDEX(W:W,
                                                MATCH(
                                                    A208&amp;B208,AG:AG,
                                                    0)
                                            ),
                                            "Não encontrado")
                                    )</f>
        <v>0</v>
      </c>
      <c r="W208" s="20">
        <f>V208*G208/1</f>
        <v>0</v>
      </c>
      <c r="X208" s="20">
        <f>IF(
                        C208="INSUMO",
                                        IFERROR(
                                            IF(
                                                INDEX(
                                                    Insumos!C:C,
                                                    MATCH(
                                                        A208&amp;B208,
                                                        Insumos!I:I,
                                                        0)
                                                )="Outro",
                                                INDEX(
                                                    Insumos!F:F,
                                                    MATCH(
                                                        A208&amp;B208,
                                                        Insumos!I:I,
                                                        0)
                                                ),
                                                0
                                            ),
                                            "Não encontrado"),
                                        IFERROR(
                                            INDEX(Y:Y,
                                                MATCH(
                                                    A208&amp;B208,AG:AG,
                                                    0)
                                            ),
                                            "Não encontrado")
                                    )</f>
        <v>0</v>
      </c>
      <c r="Y208" s="20">
        <f>X208*G208/1</f>
        <v>0</v>
      </c>
      <c r="Z208" s="20">
        <f>IF(
                            C208="INSUMO",
                            IFERROR(
                                INDEX(
                                    Insumos!F:F,
                                    MATCH(
                                        A208&amp;B208,
                                        Insumos!I:I,
                                        0)
                                ),
                                "Não encontrado"),
                            IFERROR(
                                INDEX(AA:AA,
                                    MATCH(
                                        A208&amp;B208,AG:AG,
                                        0)
                                ),
                                "Não encontrado")
                        )</f>
        <v>3.81</v>
      </c>
      <c r="AA208" s="20">
        <f>G208*Z208</f>
        <v>4.1910000000000007</v>
      </c>
      <c r="AB208" s="44"/>
      <c r="AC208" s="44"/>
      <c r="AD208" s="57" t="s">
        <v>89</v>
      </c>
      <c r="AE208" s="70"/>
      <c r="AF208" s="70"/>
    </row>
    <row r="209" spans="1:33" x14ac:dyDescent="0.2">
      <c r="A209" s="63" t="s">
        <v>285</v>
      </c>
      <c r="B209" s="64" t="s">
        <v>45</v>
      </c>
      <c r="C209" s="65" t="s">
        <v>89</v>
      </c>
      <c r="D209" s="66" t="s">
        <v>488</v>
      </c>
      <c r="E209" s="66" t="s">
        <v>286</v>
      </c>
      <c r="F209" s="67" t="s">
        <v>66</v>
      </c>
      <c r="G209" s="22"/>
      <c r="H209" s="23"/>
      <c r="I209" s="23">
        <f>SUM(I210:I212)</f>
        <v>14.265000000000001</v>
      </c>
      <c r="J209" s="23"/>
      <c r="K209" s="23">
        <f>SUM(K210:K212)</f>
        <v>26.419710543999997</v>
      </c>
      <c r="L209" s="23"/>
      <c r="M209" s="23">
        <f>SUM(M210:M212)</f>
        <v>26.419710543999997</v>
      </c>
      <c r="N209" s="23"/>
      <c r="O209" s="23">
        <f>SUM(O210:O212)</f>
        <v>0</v>
      </c>
      <c r="P209" s="23"/>
      <c r="Q209" s="23">
        <f>SUM(Q210:Q212)</f>
        <v>0</v>
      </c>
      <c r="R209" s="23"/>
      <c r="S209" s="23">
        <f>SUM(S210:S212)</f>
        <v>0</v>
      </c>
      <c r="T209" s="23"/>
      <c r="U209" s="23">
        <f>SUM(U210:U212)</f>
        <v>0</v>
      </c>
      <c r="V209" s="23"/>
      <c r="W209" s="23">
        <f>SUM(W210:W212)</f>
        <v>0</v>
      </c>
      <c r="X209" s="23"/>
      <c r="Y209" s="23">
        <f>SUM(Y210:Y212)</f>
        <v>0</v>
      </c>
      <c r="Z209" s="23"/>
      <c r="AA209" s="23">
        <f>SUM(AA210:AA212)</f>
        <v>40.684710543999998</v>
      </c>
      <c r="AB209" s="43" t="s">
        <v>89</v>
      </c>
      <c r="AC209" s="43"/>
      <c r="AD209" s="66" t="s">
        <v>89</v>
      </c>
      <c r="AE209" s="68" t="s">
        <v>89</v>
      </c>
      <c r="AF209" s="68" t="s">
        <v>491</v>
      </c>
      <c r="AG209" t="str">
        <f>A209&amp;B209&amp;C209</f>
        <v>0405PRÓPRIA</v>
      </c>
    </row>
    <row r="210" spans="1:33" ht="25.5" x14ac:dyDescent="0.2">
      <c r="A210" s="59" t="s">
        <v>653</v>
      </c>
      <c r="B210" s="60" t="s">
        <v>98</v>
      </c>
      <c r="C210" s="71" t="s">
        <v>46</v>
      </c>
      <c r="D210" s="61" t="s">
        <v>488</v>
      </c>
      <c r="E210" s="61" t="s">
        <v>654</v>
      </c>
      <c r="F210" s="17" t="s">
        <v>511</v>
      </c>
      <c r="G210" s="17">
        <v>0.18</v>
      </c>
      <c r="H210" s="21">
        <f>IF(
                        C210="INSUMO",
                                        IFERROR(
                                            IF(
                                                INDEX(
                                                    Insumos!C:C,
                                                    MATCH(
                                                        A210&amp;B210,
                                                        Insumos!I:I,
                                                        0)
                                                )="Material",
                                                INDEX(
                                                    Insumos!F:F,
                                                    MATCH(
                                                        A210&amp;B210,
                                                        Insumos!I:I,
                                                        0)
                                                ),
                                                0
                                            ),
                                            "Não encontrado"),
                                        IFERROR(
                                            INDEX(I:I,
                                                MATCH(
                                                    A210&amp;B210,AG:AG,
                                                    0)
                                            ),
                                            "Não encontrado")
                                    )</f>
        <v>4.25</v>
      </c>
      <c r="I210" s="21">
        <f>H210*G210/1</f>
        <v>0.76500000000000001</v>
      </c>
      <c r="J210" s="21">
        <f t="shared" ref="J210:K212" si="45">T210 + N210 + L210 + X210 + R210 + P210 + V210</f>
        <v>35.206640799999995</v>
      </c>
      <c r="K210" s="21">
        <f t="shared" si="45"/>
        <v>6.3371953439999986</v>
      </c>
      <c r="L210" s="21">
        <f>IF(
                        C210="INSUMO",
                                        IFERROR(
                                            IF(
                                                INDEX(
                                                    Insumos!C:C,
                                                    MATCH(
                                                        A210&amp;B210,
                                                        Insumos!I:I,
                                                        0)
                                                )="Mao_obra",
                                                INDEX(
                                                    Insumos!F:F,
                                                    MATCH(
                                                        A210&amp;B210,
                                                        Insumos!I:I,
                                                        0)
                                                ),
                                                0
                                            ),
                                            "Não encontrado"),
                                        IFERROR(
                                            INDEX(M:M,
                                                MATCH(
                                                    A210&amp;B210,AG:AG,
                                                    0)
                                            ),
                                            "Não encontrado")
                                    )</f>
        <v>35.206640799999995</v>
      </c>
      <c r="M210" s="21">
        <f>L210*G210/1</f>
        <v>6.3371953439999986</v>
      </c>
      <c r="N210" s="21">
        <f>IF(
                        C210="INSUMO",
                                        IFERROR(
                                            IF(
                                                INDEX(
                                                    Insumos!C:C,
                                                    MATCH(
                                                        A210&amp;B210,
                                                        Insumos!I:I,
                                                        0)
                                                )="Equipamento",
                                                INDEX(
                                                    Insumos!F:F,
                                                    MATCH(
                                                        A210&amp;B210,
                                                        Insumos!I:I,
                                                        0)
                                                ),
                                                0
                                            ),
                                            "Não encontrado"),
                                        IFERROR(
                                            INDEX(O:O,
                                                MATCH(
                                                    A210&amp;B210,AG:AG,
                                                    0)
                                            ),
                                            "Não encontrado")
                                    )</f>
        <v>0</v>
      </c>
      <c r="O210" s="21">
        <f>N210*G210/1</f>
        <v>0</v>
      </c>
      <c r="P210" s="21">
        <f>IF(
                        C210="INSUMO",
                                        IFERROR(
                                            IF(
                                                INDEX(
                                                    Insumos!C:C,
                                                    MATCH(
                                                        A210&amp;B210,
                                                        Insumos!I:I,
                                                        0)
                                                )="Transporte",
                                                INDEX(
                                                    Insumos!F:F,
                                                    MATCH(
                                                        A210&amp;B210,
                                                        Insumos!I:I,
                                                        0)
                                                ),
                                                0
                                            ),
                                            "Não encontrado"),
                                        IFERROR(
                                            INDEX(Q:Q,
                                                MATCH(
                                                    A210&amp;B210,AG:AG,
                                                    0)
                                            ),
                                            "Não encontrado")
                                    )</f>
        <v>0</v>
      </c>
      <c r="Q210" s="21">
        <f>P210*G210/1</f>
        <v>0</v>
      </c>
      <c r="R210" s="21">
        <f>IF(
                        C210="INSUMO",
                                        IFERROR(
                                            IF(
                                                INDEX(
                                                    Insumos!C:C,
                                                    MATCH(
                                                        A210&amp;B210,
                                                        Insumos!I:I,
                                                        0)
                                                )="Terceirizados",
                                                INDEX(
                                                    Insumos!F:F,
                                                    MATCH(
                                                        A210&amp;B210,
                                                        Insumos!I:I,
                                                        0)
                                                ),
                                                0
                                            ),
                                            "Não encontrado"),
                                        IFERROR(
                                            INDEX(S:S,
                                                MATCH(
                                                    A210&amp;B210,AG:AG,
                                                    0)
                                            ),
                                            "Não encontrado")
                                    )</f>
        <v>0</v>
      </c>
      <c r="S210" s="21">
        <f>R210*G210/1</f>
        <v>0</v>
      </c>
      <c r="T210" s="21">
        <f>IF(
                        C210="INSUMO",
                                        IFERROR(
                                            IF(
                                                INDEX(
                                                    Insumos!C:C,
                                                    MATCH(
                                                        A210&amp;B210,
                                                        Insumos!I:I,
                                                        0)
                                                )="Comissionamento",
                                                INDEX(
                                                    Insumos!F:F,
                                                    MATCH(
                                                        A210&amp;B210,
                                                        Insumos!I:I,
                                                        0)
                                                ),
                                                0
                                            ),
                                            "Não encontrado"),
                                        IFERROR(
                                            INDEX(U:U,
                                                MATCH(
                                                    A210&amp;B210,AG:AG,
                                                    0)
                                            ),
                                            "Não encontrado")
                                    )</f>
        <v>0</v>
      </c>
      <c r="U210" s="21">
        <f>T210*G210/1</f>
        <v>0</v>
      </c>
      <c r="V210" s="21">
        <f>IF(
                        C210="INSUMO",
                                        IFERROR(
                                            IF(
                                                INDEX(
                                                    Insumos!C:C,
                                                    MATCH(
                                                        A210&amp;B210,
                                                        Insumos!I:I,
                                                        0)
                                                )="Verba",
                                                INDEX(
                                                    Insumos!F:F,
                                                    MATCH(
                                                        A210&amp;B210,
                                                        Insumos!I:I,
                                                        0)
                                                ),
                                                0
                                            ),
                                            "Não encontrado"),
                                        IFERROR(
                                            INDEX(W:W,
                                                MATCH(
                                                    A210&amp;B210,AG:AG,
                                                    0)
                                            ),
                                            "Não encontrado")
                                    )</f>
        <v>0</v>
      </c>
      <c r="W210" s="21">
        <f>V210*G210/1</f>
        <v>0</v>
      </c>
      <c r="X210" s="21">
        <f>IF(
                        C210="INSUMO",
                                        IFERROR(
                                            IF(
                                                INDEX(
                                                    Insumos!C:C,
                                                    MATCH(
                                                        A210&amp;B210,
                                                        Insumos!I:I,
                                                        0)
                                                )="Outro",
                                                INDEX(
                                                    Insumos!F:F,
                                                    MATCH(
                                                        A210&amp;B210,
                                                        Insumos!I:I,
                                                        0)
                                                ),
                                                0
                                            ),
                                            "Não encontrado"),
                                        IFERROR(
                                            INDEX(Y:Y,
                                                MATCH(
                                                    A210&amp;B210,AG:AG,
                                                    0)
                                            ),
                                            "Não encontrado")
                                    )</f>
        <v>0</v>
      </c>
      <c r="Y210" s="21">
        <f>X210*G210/1</f>
        <v>0</v>
      </c>
      <c r="Z210" s="21">
        <f>IF(
                            C210="INSUMO",
                            IFERROR(
                                INDEX(
                                    Insumos!F:F,
                                    MATCH(
                                        A210&amp;B210,
                                        Insumos!I:I,
                                        0)
                                ),
                                "Não encontrado"),
                            IFERROR(
                                INDEX(AA:AA,
                                    MATCH(
                                        A210&amp;B210,AG:AG,
                                        0)
                                ),
                                "Não encontrado")
                        )</f>
        <v>39.456640799999995</v>
      </c>
      <c r="AA210" s="21">
        <f>G210*Z210</f>
        <v>7.1021953439999992</v>
      </c>
      <c r="AB210" s="45"/>
      <c r="AC210" s="45"/>
      <c r="AD210" s="61" t="s">
        <v>89</v>
      </c>
      <c r="AE210" s="72"/>
      <c r="AF210" s="72"/>
    </row>
    <row r="211" spans="1:33" ht="25.5" x14ac:dyDescent="0.2">
      <c r="A211" s="54" t="s">
        <v>655</v>
      </c>
      <c r="B211" s="55" t="s">
        <v>98</v>
      </c>
      <c r="C211" s="69" t="s">
        <v>46</v>
      </c>
      <c r="D211" s="57" t="s">
        <v>488</v>
      </c>
      <c r="E211" s="57" t="s">
        <v>656</v>
      </c>
      <c r="F211" s="16" t="s">
        <v>511</v>
      </c>
      <c r="G211" s="16">
        <v>1</v>
      </c>
      <c r="H211" s="20">
        <f>IF(
                        C211="INSUMO",
                                        IFERROR(
                                            IF(
                                                INDEX(
                                                    Insumos!C:C,
                                                    MATCH(
                                                        A211&amp;B211,
                                                        Insumos!I:I,
                                                        0)
                                                )="Material",
                                                INDEX(
                                                    Insumos!F:F,
                                                    MATCH(
                                                        A211&amp;B211,
                                                        Insumos!I:I,
                                                        0)
                                                ),
                                                0
                                            ),
                                            "Não encontrado"),
                                        IFERROR(
                                            INDEX(I:I,
                                                MATCH(
                                                    A211&amp;B211,AG:AG,
                                                    0)
                                            ),
                                            "Não encontrado")
                                    )</f>
        <v>4.25</v>
      </c>
      <c r="I211" s="20">
        <f>H211*G211/1</f>
        <v>4.25</v>
      </c>
      <c r="J211" s="20">
        <f t="shared" si="45"/>
        <v>20.0825152</v>
      </c>
      <c r="K211" s="20">
        <f t="shared" si="45"/>
        <v>20.0825152</v>
      </c>
      <c r="L211" s="20">
        <f>IF(
                        C211="INSUMO",
                                        IFERROR(
                                            IF(
                                                INDEX(
                                                    Insumos!C:C,
                                                    MATCH(
                                                        A211&amp;B211,
                                                        Insumos!I:I,
                                                        0)
                                                )="Mao_obra",
                                                INDEX(
                                                    Insumos!F:F,
                                                    MATCH(
                                                        A211&amp;B211,
                                                        Insumos!I:I,
                                                        0)
                                                ),
                                                0
                                            ),
                                            "Não encontrado"),
                                        IFERROR(
                                            INDEX(M:M,
                                                MATCH(
                                                    A211&amp;B211,AG:AG,
                                                    0)
                                            ),
                                            "Não encontrado")
                                    )</f>
        <v>20.0825152</v>
      </c>
      <c r="M211" s="20">
        <f>L211*G211/1</f>
        <v>20.0825152</v>
      </c>
      <c r="N211" s="20">
        <f>IF(
                        C211="INSUMO",
                                        IFERROR(
                                            IF(
                                                INDEX(
                                                    Insumos!C:C,
                                                    MATCH(
                                                        A211&amp;B211,
                                                        Insumos!I:I,
                                                        0)
                                                )="Equipamento",
                                                INDEX(
                                                    Insumos!F:F,
                                                    MATCH(
                                                        A211&amp;B211,
                                                        Insumos!I:I,
                                                        0)
                                                ),
                                                0
                                            ),
                                            "Não encontrado"),
                                        IFERROR(
                                            INDEX(O:O,
                                                MATCH(
                                                    A211&amp;B211,AG:AG,
                                                    0)
                                            ),
                                            "Não encontrado")
                                    )</f>
        <v>0</v>
      </c>
      <c r="O211" s="20">
        <f>N211*G211/1</f>
        <v>0</v>
      </c>
      <c r="P211" s="20">
        <f>IF(
                        C211="INSUMO",
                                        IFERROR(
                                            IF(
                                                INDEX(
                                                    Insumos!C:C,
                                                    MATCH(
                                                        A211&amp;B211,
                                                        Insumos!I:I,
                                                        0)
                                                )="Transporte",
                                                INDEX(
                                                    Insumos!F:F,
                                                    MATCH(
                                                        A211&amp;B211,
                                                        Insumos!I:I,
                                                        0)
                                                ),
                                                0
                                            ),
                                            "Não encontrado"),
                                        IFERROR(
                                            INDEX(Q:Q,
                                                MATCH(
                                                    A211&amp;B211,AG:AG,
                                                    0)
                                            ),
                                            "Não encontrado")
                                    )</f>
        <v>0</v>
      </c>
      <c r="Q211" s="20">
        <f>P211*G211/1</f>
        <v>0</v>
      </c>
      <c r="R211" s="20">
        <f>IF(
                        C211="INSUMO",
                                        IFERROR(
                                            IF(
                                                INDEX(
                                                    Insumos!C:C,
                                                    MATCH(
                                                        A211&amp;B211,
                                                        Insumos!I:I,
                                                        0)
                                                )="Terceirizados",
                                                INDEX(
                                                    Insumos!F:F,
                                                    MATCH(
                                                        A211&amp;B211,
                                                        Insumos!I:I,
                                                        0)
                                                ),
                                                0
                                            ),
                                            "Não encontrado"),
                                        IFERROR(
                                            INDEX(S:S,
                                                MATCH(
                                                    A211&amp;B211,AG:AG,
                                                    0)
                                            ),
                                            "Não encontrado")
                                    )</f>
        <v>0</v>
      </c>
      <c r="S211" s="20">
        <f>R211*G211/1</f>
        <v>0</v>
      </c>
      <c r="T211" s="20">
        <f>IF(
                        C211="INSUMO",
                                        IFERROR(
                                            IF(
                                                INDEX(
                                                    Insumos!C:C,
                                                    MATCH(
                                                        A211&amp;B211,
                                                        Insumos!I:I,
                                                        0)
                                                )="Comissionamento",
                                                INDEX(
                                                    Insumos!F:F,
                                                    MATCH(
                                                        A211&amp;B211,
                                                        Insumos!I:I,
                                                        0)
                                                ),
                                                0
                                            ),
                                            "Não encontrado"),
                                        IFERROR(
                                            INDEX(U:U,
                                                MATCH(
                                                    A211&amp;B211,AG:AG,
                                                    0)
                                            ),
                                            "Não encontrado")
                                    )</f>
        <v>0</v>
      </c>
      <c r="U211" s="20">
        <f>T211*G211/1</f>
        <v>0</v>
      </c>
      <c r="V211" s="20">
        <f>IF(
                        C211="INSUMO",
                                        IFERROR(
                                            IF(
                                                INDEX(
                                                    Insumos!C:C,
                                                    MATCH(
                                                        A211&amp;B211,
                                                        Insumos!I:I,
                                                        0)
                                                )="Verba",
                                                INDEX(
                                                    Insumos!F:F,
                                                    MATCH(
                                                        A211&amp;B211,
                                                        Insumos!I:I,
                                                        0)
                                                ),
                                                0
                                            ),
                                            "Não encontrado"),
                                        IFERROR(
                                            INDEX(W:W,
                                                MATCH(
                                                    A211&amp;B211,AG:AG,
                                                    0)
                                            ),
                                            "Não encontrado")
                                    )</f>
        <v>0</v>
      </c>
      <c r="W211" s="20">
        <f>V211*G211/1</f>
        <v>0</v>
      </c>
      <c r="X211" s="20">
        <f>IF(
                        C211="INSUMO",
                                        IFERROR(
                                            IF(
                                                INDEX(
                                                    Insumos!C:C,
                                                    MATCH(
                                                        A211&amp;B211,
                                                        Insumos!I:I,
                                                        0)
                                                )="Outro",
                                                INDEX(
                                                    Insumos!F:F,
                                                    MATCH(
                                                        A211&amp;B211,
                                                        Insumos!I:I,
                                                        0)
                                                ),
                                                0
                                            ),
                                            "Não encontrado"),
                                        IFERROR(
                                            INDEX(Y:Y,
                                                MATCH(
                                                    A211&amp;B211,AG:AG,
                                                    0)
                                            ),
                                            "Não encontrado")
                                    )</f>
        <v>0</v>
      </c>
      <c r="Y211" s="20">
        <f>X211*G211/1</f>
        <v>0</v>
      </c>
      <c r="Z211" s="20">
        <f>IF(
                            C211="INSUMO",
                            IFERROR(
                                INDEX(
                                    Insumos!F:F,
                                    MATCH(
                                        A211&amp;B211,
                                        Insumos!I:I,
                                        0)
                                ),
                                "Não encontrado"),
                            IFERROR(
                                INDEX(AA:AA,
                                    MATCH(
                                        A211&amp;B211,AG:AG,
                                        0)
                                ),
                                "Não encontrado")
                        )</f>
        <v>24.3325152</v>
      </c>
      <c r="AA211" s="20">
        <f>G211*Z211</f>
        <v>24.3325152</v>
      </c>
      <c r="AB211" s="44"/>
      <c r="AC211" s="44"/>
      <c r="AD211" s="57" t="s">
        <v>89</v>
      </c>
      <c r="AE211" s="70"/>
      <c r="AF211" s="70"/>
    </row>
    <row r="212" spans="1:33" x14ac:dyDescent="0.2">
      <c r="A212" s="59" t="s">
        <v>692</v>
      </c>
      <c r="B212" s="60" t="s">
        <v>98</v>
      </c>
      <c r="C212" s="71" t="s">
        <v>58</v>
      </c>
      <c r="D212" s="61" t="s">
        <v>488</v>
      </c>
      <c r="E212" s="61" t="s">
        <v>693</v>
      </c>
      <c r="F212" s="17" t="s">
        <v>66</v>
      </c>
      <c r="G212" s="17">
        <v>1</v>
      </c>
      <c r="H212" s="21">
        <f>IF(
                        C212="INSUMO",
                                        IFERROR(
                                            IF(
                                                INDEX(
                                                    Insumos!C:C,
                                                    MATCH(
                                                        A212&amp;B212,
                                                        Insumos!I:I,
                                                        0)
                                                )="Material",
                                                INDEX(
                                                    Insumos!F:F,
                                                    MATCH(
                                                        A212&amp;B212,
                                                        Insumos!I:I,
                                                        0)
                                                ),
                                                0
                                            ),
                                            "Não encontrado"),
                                        IFERROR(
                                            INDEX(I:I,
                                                MATCH(
                                                    A212&amp;B212,AG:AG,
                                                    0)
                                            ),
                                            "Não encontrado")
                                    )</f>
        <v>9.25</v>
      </c>
      <c r="I212" s="21">
        <f>H212*G212/1</f>
        <v>9.25</v>
      </c>
      <c r="J212" s="21">
        <f t="shared" si="45"/>
        <v>0</v>
      </c>
      <c r="K212" s="21">
        <f t="shared" si="45"/>
        <v>0</v>
      </c>
      <c r="L212" s="21">
        <f>IF(
                        C212="INSUMO",
                                        IFERROR(
                                            IF(
                                                INDEX(
                                                    Insumos!C:C,
                                                    MATCH(
                                                        A212&amp;B212,
                                                        Insumos!I:I,
                                                        0)
                                                )="Mao_obra",
                                                INDEX(
                                                    Insumos!F:F,
                                                    MATCH(
                                                        A212&amp;B212,
                                                        Insumos!I:I,
                                                        0)
                                                ),
                                                0
                                            ),
                                            "Não encontrado"),
                                        IFERROR(
                                            INDEX(M:M,
                                                MATCH(
                                                    A212&amp;B212,AG:AG,
                                                    0)
                                            ),
                                            "Não encontrado")
                                    )</f>
        <v>0</v>
      </c>
      <c r="M212" s="21">
        <f>L212*G212/1</f>
        <v>0</v>
      </c>
      <c r="N212" s="21">
        <f>IF(
                        C212="INSUMO",
                                        IFERROR(
                                            IF(
                                                INDEX(
                                                    Insumos!C:C,
                                                    MATCH(
                                                        A212&amp;B212,
                                                        Insumos!I:I,
                                                        0)
                                                )="Equipamento",
                                                INDEX(
                                                    Insumos!F:F,
                                                    MATCH(
                                                        A212&amp;B212,
                                                        Insumos!I:I,
                                                        0)
                                                ),
                                                0
                                            ),
                                            "Não encontrado"),
                                        IFERROR(
                                            INDEX(O:O,
                                                MATCH(
                                                    A212&amp;B212,AG:AG,
                                                    0)
                                            ),
                                            "Não encontrado")
                                    )</f>
        <v>0</v>
      </c>
      <c r="O212" s="21">
        <f>N212*G212/1</f>
        <v>0</v>
      </c>
      <c r="P212" s="21">
        <f>IF(
                        C212="INSUMO",
                                        IFERROR(
                                            IF(
                                                INDEX(
                                                    Insumos!C:C,
                                                    MATCH(
                                                        A212&amp;B212,
                                                        Insumos!I:I,
                                                        0)
                                                )="Transporte",
                                                INDEX(
                                                    Insumos!F:F,
                                                    MATCH(
                                                        A212&amp;B212,
                                                        Insumos!I:I,
                                                        0)
                                                ),
                                                0
                                            ),
                                            "Não encontrado"),
                                        IFERROR(
                                            INDEX(Q:Q,
                                                MATCH(
                                                    A212&amp;B212,AG:AG,
                                                    0)
                                            ),
                                            "Não encontrado")
                                    )</f>
        <v>0</v>
      </c>
      <c r="Q212" s="21">
        <f>P212*G212/1</f>
        <v>0</v>
      </c>
      <c r="R212" s="21">
        <f>IF(
                        C212="INSUMO",
                                        IFERROR(
                                            IF(
                                                INDEX(
                                                    Insumos!C:C,
                                                    MATCH(
                                                        A212&amp;B212,
                                                        Insumos!I:I,
                                                        0)
                                                )="Terceirizados",
                                                INDEX(
                                                    Insumos!F:F,
                                                    MATCH(
                                                        A212&amp;B212,
                                                        Insumos!I:I,
                                                        0)
                                                ),
                                                0
                                            ),
                                            "Não encontrado"),
                                        IFERROR(
                                            INDEX(S:S,
                                                MATCH(
                                                    A212&amp;B212,AG:AG,
                                                    0)
                                            ),
                                            "Não encontrado")
                                    )</f>
        <v>0</v>
      </c>
      <c r="S212" s="21">
        <f>R212*G212/1</f>
        <v>0</v>
      </c>
      <c r="T212" s="21">
        <f>IF(
                        C212="INSUMO",
                                        IFERROR(
                                            IF(
                                                INDEX(
                                                    Insumos!C:C,
                                                    MATCH(
                                                        A212&amp;B212,
                                                        Insumos!I:I,
                                                        0)
                                                )="Comissionamento",
                                                INDEX(
                                                    Insumos!F:F,
                                                    MATCH(
                                                        A212&amp;B212,
                                                        Insumos!I:I,
                                                        0)
                                                ),
                                                0
                                            ),
                                            "Não encontrado"),
                                        IFERROR(
                                            INDEX(U:U,
                                                MATCH(
                                                    A212&amp;B212,AG:AG,
                                                    0)
                                            ),
                                            "Não encontrado")
                                    )</f>
        <v>0</v>
      </c>
      <c r="U212" s="21">
        <f>T212*G212/1</f>
        <v>0</v>
      </c>
      <c r="V212" s="21">
        <f>IF(
                        C212="INSUMO",
                                        IFERROR(
                                            IF(
                                                INDEX(
                                                    Insumos!C:C,
                                                    MATCH(
                                                        A212&amp;B212,
                                                        Insumos!I:I,
                                                        0)
                                                )="Verba",
                                                INDEX(
                                                    Insumos!F:F,
                                                    MATCH(
                                                        A212&amp;B212,
                                                        Insumos!I:I,
                                                        0)
                                                ),
                                                0
                                            ),
                                            "Não encontrado"),
                                        IFERROR(
                                            INDEX(W:W,
                                                MATCH(
                                                    A212&amp;B212,AG:AG,
                                                    0)
                                            ),
                                            "Não encontrado")
                                    )</f>
        <v>0</v>
      </c>
      <c r="W212" s="21">
        <f>V212*G212/1</f>
        <v>0</v>
      </c>
      <c r="X212" s="21">
        <f>IF(
                        C212="INSUMO",
                                        IFERROR(
                                            IF(
                                                INDEX(
                                                    Insumos!C:C,
                                                    MATCH(
                                                        A212&amp;B212,
                                                        Insumos!I:I,
                                                        0)
                                                )="Outro",
                                                INDEX(
                                                    Insumos!F:F,
                                                    MATCH(
                                                        A212&amp;B212,
                                                        Insumos!I:I,
                                                        0)
                                                ),
                                                0
                                            ),
                                            "Não encontrado"),
                                        IFERROR(
                                            INDEX(Y:Y,
                                                MATCH(
                                                    A212&amp;B212,AG:AG,
                                                    0)
                                            ),
                                            "Não encontrado")
                                    )</f>
        <v>0</v>
      </c>
      <c r="Y212" s="21">
        <f>X212*G212/1</f>
        <v>0</v>
      </c>
      <c r="Z212" s="21">
        <f>IF(
                            C212="INSUMO",
                            IFERROR(
                                INDEX(
                                    Insumos!F:F,
                                    MATCH(
                                        A212&amp;B212,
                                        Insumos!I:I,
                                        0)
                                ),
                                "Não encontrado"),
                            IFERROR(
                                INDEX(AA:AA,
                                    MATCH(
                                        A212&amp;B212,AG:AG,
                                        0)
                                ),
                                "Não encontrado")
                        )</f>
        <v>9.25</v>
      </c>
      <c r="AA212" s="21">
        <f>G212*Z212</f>
        <v>9.25</v>
      </c>
      <c r="AB212" s="45"/>
      <c r="AC212" s="45"/>
      <c r="AD212" s="61" t="s">
        <v>89</v>
      </c>
      <c r="AE212" s="72"/>
      <c r="AF212" s="72"/>
    </row>
    <row r="213" spans="1:33" ht="38.25" x14ac:dyDescent="0.2">
      <c r="A213" s="63" t="s">
        <v>293</v>
      </c>
      <c r="B213" s="64" t="s">
        <v>45</v>
      </c>
      <c r="C213" s="65" t="s">
        <v>89</v>
      </c>
      <c r="D213" s="66" t="s">
        <v>488</v>
      </c>
      <c r="E213" s="66" t="s">
        <v>294</v>
      </c>
      <c r="F213" s="67" t="s">
        <v>56</v>
      </c>
      <c r="G213" s="22"/>
      <c r="H213" s="23"/>
      <c r="I213" s="23">
        <f>SUM(I214:I217)</f>
        <v>40.7453</v>
      </c>
      <c r="J213" s="23"/>
      <c r="K213" s="23">
        <f>SUM(K214:K217)</f>
        <v>20.003616640799997</v>
      </c>
      <c r="L213" s="23"/>
      <c r="M213" s="23">
        <f>SUM(M214:M217)</f>
        <v>20.003616640799997</v>
      </c>
      <c r="N213" s="23"/>
      <c r="O213" s="23">
        <f>SUM(O214:O217)</f>
        <v>0</v>
      </c>
      <c r="P213" s="23"/>
      <c r="Q213" s="23">
        <f>SUM(Q214:Q217)</f>
        <v>0</v>
      </c>
      <c r="R213" s="23"/>
      <c r="S213" s="23">
        <f>SUM(S214:S217)</f>
        <v>0</v>
      </c>
      <c r="T213" s="23"/>
      <c r="U213" s="23">
        <f>SUM(U214:U217)</f>
        <v>0</v>
      </c>
      <c r="V213" s="23"/>
      <c r="W213" s="23">
        <f>SUM(W214:W217)</f>
        <v>0</v>
      </c>
      <c r="X213" s="23"/>
      <c r="Y213" s="23">
        <f>SUM(Y214:Y217)</f>
        <v>0</v>
      </c>
      <c r="Z213" s="23"/>
      <c r="AA213" s="23">
        <f>SUM(AA214:AA217)</f>
        <v>60.748916640799997</v>
      </c>
      <c r="AB213" s="43" t="s">
        <v>98</v>
      </c>
      <c r="AC213" s="43"/>
      <c r="AD213" s="66" t="s">
        <v>694</v>
      </c>
      <c r="AE213" s="68" t="s">
        <v>695</v>
      </c>
      <c r="AF213" s="68" t="s">
        <v>491</v>
      </c>
      <c r="AG213" t="str">
        <f>A213&amp;B213&amp;C213</f>
        <v>0415PRÓPRIA</v>
      </c>
    </row>
    <row r="214" spans="1:33" ht="25.5" x14ac:dyDescent="0.2">
      <c r="A214" s="59" t="s">
        <v>653</v>
      </c>
      <c r="B214" s="60" t="s">
        <v>98</v>
      </c>
      <c r="C214" s="71" t="s">
        <v>46</v>
      </c>
      <c r="D214" s="61" t="s">
        <v>488</v>
      </c>
      <c r="E214" s="61" t="s">
        <v>654</v>
      </c>
      <c r="F214" s="17" t="s">
        <v>511</v>
      </c>
      <c r="G214" s="17">
        <v>0.36180000000000001</v>
      </c>
      <c r="H214" s="21">
        <f>IF(
                        C214="INSUMO",
                                        IFERROR(
                                            IF(
                                                INDEX(
                                                    Insumos!C:C,
                                                    MATCH(
                                                        A214&amp;B214,
                                                        Insumos!I:I,
                                                        0)
                                                )="Material",
                                                INDEX(
                                                    Insumos!F:F,
                                                    MATCH(
                                                        A214&amp;B214,
                                                        Insumos!I:I,
                                                        0)
                                                ),
                                                0
                                            ),
                                            "Não encontrado"),
                                        IFERROR(
                                            INDEX(I:I,
                                                MATCH(
                                                    A214&amp;B214,AG:AG,
                                                    0)
                                            ),
                                            "Não encontrado")
                                    )</f>
        <v>4.25</v>
      </c>
      <c r="I214" s="21">
        <f>H214*G214/1</f>
        <v>1.53765</v>
      </c>
      <c r="J214" s="21">
        <f t="shared" ref="J214:K217" si="46">T214 + N214 + L214 + X214 + R214 + P214 + V214</f>
        <v>35.206640799999995</v>
      </c>
      <c r="K214" s="21">
        <f t="shared" si="46"/>
        <v>12.737762641439998</v>
      </c>
      <c r="L214" s="21">
        <f>IF(
                        C214="INSUMO",
                                        IFERROR(
                                            IF(
                                                INDEX(
                                                    Insumos!C:C,
                                                    MATCH(
                                                        A214&amp;B214,
                                                        Insumos!I:I,
                                                        0)
                                                )="Mao_obra",
                                                INDEX(
                                                    Insumos!F:F,
                                                    MATCH(
                                                        A214&amp;B214,
                                                        Insumos!I:I,
                                                        0)
                                                ),
                                                0
                                            ),
                                            "Não encontrado"),
                                        IFERROR(
                                            INDEX(M:M,
                                                MATCH(
                                                    A214&amp;B214,AG:AG,
                                                    0)
                                            ),
                                            "Não encontrado")
                                    )</f>
        <v>35.206640799999995</v>
      </c>
      <c r="M214" s="21">
        <f>L214*G214/1</f>
        <v>12.737762641439998</v>
      </c>
      <c r="N214" s="21">
        <f>IF(
                        C214="INSUMO",
                                        IFERROR(
                                            IF(
                                                INDEX(
                                                    Insumos!C:C,
                                                    MATCH(
                                                        A214&amp;B214,
                                                        Insumos!I:I,
                                                        0)
                                                )="Equipamento",
                                                INDEX(
                                                    Insumos!F:F,
                                                    MATCH(
                                                        A214&amp;B214,
                                                        Insumos!I:I,
                                                        0)
                                                ),
                                                0
                                            ),
                                            "Não encontrado"),
                                        IFERROR(
                                            INDEX(O:O,
                                                MATCH(
                                                    A214&amp;B214,AG:AG,
                                                    0)
                                            ),
                                            "Não encontrado")
                                    )</f>
        <v>0</v>
      </c>
      <c r="O214" s="21">
        <f>N214*G214/1</f>
        <v>0</v>
      </c>
      <c r="P214" s="21">
        <f>IF(
                        C214="INSUMO",
                                        IFERROR(
                                            IF(
                                                INDEX(
                                                    Insumos!C:C,
                                                    MATCH(
                                                        A214&amp;B214,
                                                        Insumos!I:I,
                                                        0)
                                                )="Transporte",
                                                INDEX(
                                                    Insumos!F:F,
                                                    MATCH(
                                                        A214&amp;B214,
                                                        Insumos!I:I,
                                                        0)
                                                ),
                                                0
                                            ),
                                            "Não encontrado"),
                                        IFERROR(
                                            INDEX(Q:Q,
                                                MATCH(
                                                    A214&amp;B214,AG:AG,
                                                    0)
                                            ),
                                            "Não encontrado")
                                    )</f>
        <v>0</v>
      </c>
      <c r="Q214" s="21">
        <f>P214*G214/1</f>
        <v>0</v>
      </c>
      <c r="R214" s="21">
        <f>IF(
                        C214="INSUMO",
                                        IFERROR(
                                            IF(
                                                INDEX(
                                                    Insumos!C:C,
                                                    MATCH(
                                                        A214&amp;B214,
                                                        Insumos!I:I,
                                                        0)
                                                )="Terceirizados",
                                                INDEX(
                                                    Insumos!F:F,
                                                    MATCH(
                                                        A214&amp;B214,
                                                        Insumos!I:I,
                                                        0)
                                                ),
                                                0
                                            ),
                                            "Não encontrado"),
                                        IFERROR(
                                            INDEX(S:S,
                                                MATCH(
                                                    A214&amp;B214,AG:AG,
                                                    0)
                                            ),
                                            "Não encontrado")
                                    )</f>
        <v>0</v>
      </c>
      <c r="S214" s="21">
        <f>R214*G214/1</f>
        <v>0</v>
      </c>
      <c r="T214" s="21">
        <f>IF(
                        C214="INSUMO",
                                        IFERROR(
                                            IF(
                                                INDEX(
                                                    Insumos!C:C,
                                                    MATCH(
                                                        A214&amp;B214,
                                                        Insumos!I:I,
                                                        0)
                                                )="Comissionamento",
                                                INDEX(
                                                    Insumos!F:F,
                                                    MATCH(
                                                        A214&amp;B214,
                                                        Insumos!I:I,
                                                        0)
                                                ),
                                                0
                                            ),
                                            "Não encontrado"),
                                        IFERROR(
                                            INDEX(U:U,
                                                MATCH(
                                                    A214&amp;B214,AG:AG,
                                                    0)
                                            ),
                                            "Não encontrado")
                                    )</f>
        <v>0</v>
      </c>
      <c r="U214" s="21">
        <f>T214*G214/1</f>
        <v>0</v>
      </c>
      <c r="V214" s="21">
        <f>IF(
                        C214="INSUMO",
                                        IFERROR(
                                            IF(
                                                INDEX(
                                                    Insumos!C:C,
                                                    MATCH(
                                                        A214&amp;B214,
                                                        Insumos!I:I,
                                                        0)
                                                )="Verba",
                                                INDEX(
                                                    Insumos!F:F,
                                                    MATCH(
                                                        A214&amp;B214,
                                                        Insumos!I:I,
                                                        0)
                                                ),
                                                0
                                            ),
                                            "Não encontrado"),
                                        IFERROR(
                                            INDEX(W:W,
                                                MATCH(
                                                    A214&amp;B214,AG:AG,
                                                    0)
                                            ),
                                            "Não encontrado")
                                    )</f>
        <v>0</v>
      </c>
      <c r="W214" s="21">
        <f>V214*G214/1</f>
        <v>0</v>
      </c>
      <c r="X214" s="21">
        <f>IF(
                        C214="INSUMO",
                                        IFERROR(
                                            IF(
                                                INDEX(
                                                    Insumos!C:C,
                                                    MATCH(
                                                        A214&amp;B214,
                                                        Insumos!I:I,
                                                        0)
                                                )="Outro",
                                                INDEX(
                                                    Insumos!F:F,
                                                    MATCH(
                                                        A214&amp;B214,
                                                        Insumos!I:I,
                                                        0)
                                                ),
                                                0
                                            ),
                                            "Não encontrado"),
                                        IFERROR(
                                            INDEX(Y:Y,
                                                MATCH(
                                                    A214&amp;B214,AG:AG,
                                                    0)
                                            ),
                                            "Não encontrado")
                                    )</f>
        <v>0</v>
      </c>
      <c r="Y214" s="21">
        <f>X214*G214/1</f>
        <v>0</v>
      </c>
      <c r="Z214" s="21">
        <f>IF(
                            C214="INSUMO",
                            IFERROR(
                                INDEX(
                                    Insumos!F:F,
                                    MATCH(
                                        A214&amp;B214,
                                        Insumos!I:I,
                                        0)
                                ),
                                "Não encontrado"),
                            IFERROR(
                                INDEX(AA:AA,
                                    MATCH(
                                        A214&amp;B214,AG:AG,
                                        0)
                                ),
                                "Não encontrado")
                        )</f>
        <v>39.456640799999995</v>
      </c>
      <c r="AA214" s="21">
        <f>G214*Z214</f>
        <v>14.275412641439999</v>
      </c>
      <c r="AB214" s="45"/>
      <c r="AC214" s="45"/>
      <c r="AD214" s="61" t="s">
        <v>89</v>
      </c>
      <c r="AE214" s="72"/>
      <c r="AF214" s="72"/>
    </row>
    <row r="215" spans="1:33" ht="25.5" x14ac:dyDescent="0.2">
      <c r="A215" s="54" t="s">
        <v>655</v>
      </c>
      <c r="B215" s="55" t="s">
        <v>98</v>
      </c>
      <c r="C215" s="69" t="s">
        <v>46</v>
      </c>
      <c r="D215" s="57" t="s">
        <v>488</v>
      </c>
      <c r="E215" s="57" t="s">
        <v>656</v>
      </c>
      <c r="F215" s="16" t="s">
        <v>511</v>
      </c>
      <c r="G215" s="16">
        <v>0.36180000000000001</v>
      </c>
      <c r="H215" s="20">
        <f>IF(
                        C215="INSUMO",
                                        IFERROR(
                                            IF(
                                                INDEX(
                                                    Insumos!C:C,
                                                    MATCH(
                                                        A215&amp;B215,
                                                        Insumos!I:I,
                                                        0)
                                                )="Material",
                                                INDEX(
                                                    Insumos!F:F,
                                                    MATCH(
                                                        A215&amp;B215,
                                                        Insumos!I:I,
                                                        0)
                                                ),
                                                0
                                            ),
                                            "Não encontrado"),
                                        IFERROR(
                                            INDEX(I:I,
                                                MATCH(
                                                    A215&amp;B215,AG:AG,
                                                    0)
                                            ),
                                            "Não encontrado")
                                    )</f>
        <v>4.25</v>
      </c>
      <c r="I215" s="20">
        <f>H215*G215/1</f>
        <v>1.53765</v>
      </c>
      <c r="J215" s="20">
        <f t="shared" si="46"/>
        <v>20.0825152</v>
      </c>
      <c r="K215" s="20">
        <f t="shared" si="46"/>
        <v>7.26585399936</v>
      </c>
      <c r="L215" s="20">
        <f>IF(
                        C215="INSUMO",
                                        IFERROR(
                                            IF(
                                                INDEX(
                                                    Insumos!C:C,
                                                    MATCH(
                                                        A215&amp;B215,
                                                        Insumos!I:I,
                                                        0)
                                                )="Mao_obra",
                                                INDEX(
                                                    Insumos!F:F,
                                                    MATCH(
                                                        A215&amp;B215,
                                                        Insumos!I:I,
                                                        0)
                                                ),
                                                0
                                            ),
                                            "Não encontrado"),
                                        IFERROR(
                                            INDEX(M:M,
                                                MATCH(
                                                    A215&amp;B215,AG:AG,
                                                    0)
                                            ),
                                            "Não encontrado")
                                    )</f>
        <v>20.0825152</v>
      </c>
      <c r="M215" s="20">
        <f>L215*G215/1</f>
        <v>7.26585399936</v>
      </c>
      <c r="N215" s="20">
        <f>IF(
                        C215="INSUMO",
                                        IFERROR(
                                            IF(
                                                INDEX(
                                                    Insumos!C:C,
                                                    MATCH(
                                                        A215&amp;B215,
                                                        Insumos!I:I,
                                                        0)
                                                )="Equipamento",
                                                INDEX(
                                                    Insumos!F:F,
                                                    MATCH(
                                                        A215&amp;B215,
                                                        Insumos!I:I,
                                                        0)
                                                ),
                                                0
                                            ),
                                            "Não encontrado"),
                                        IFERROR(
                                            INDEX(O:O,
                                                MATCH(
                                                    A215&amp;B215,AG:AG,
                                                    0)
                                            ),
                                            "Não encontrado")
                                    )</f>
        <v>0</v>
      </c>
      <c r="O215" s="20">
        <f>N215*G215/1</f>
        <v>0</v>
      </c>
      <c r="P215" s="20">
        <f>IF(
                        C215="INSUMO",
                                        IFERROR(
                                            IF(
                                                INDEX(
                                                    Insumos!C:C,
                                                    MATCH(
                                                        A215&amp;B215,
                                                        Insumos!I:I,
                                                        0)
                                                )="Transporte",
                                                INDEX(
                                                    Insumos!F:F,
                                                    MATCH(
                                                        A215&amp;B215,
                                                        Insumos!I:I,
                                                        0)
                                                ),
                                                0
                                            ),
                                            "Não encontrado"),
                                        IFERROR(
                                            INDEX(Q:Q,
                                                MATCH(
                                                    A215&amp;B215,AG:AG,
                                                    0)
                                            ),
                                            "Não encontrado")
                                    )</f>
        <v>0</v>
      </c>
      <c r="Q215" s="20">
        <f>P215*G215/1</f>
        <v>0</v>
      </c>
      <c r="R215" s="20">
        <f>IF(
                        C215="INSUMO",
                                        IFERROR(
                                            IF(
                                                INDEX(
                                                    Insumos!C:C,
                                                    MATCH(
                                                        A215&amp;B215,
                                                        Insumos!I:I,
                                                        0)
                                                )="Terceirizados",
                                                INDEX(
                                                    Insumos!F:F,
                                                    MATCH(
                                                        A215&amp;B215,
                                                        Insumos!I:I,
                                                        0)
                                                ),
                                                0
                                            ),
                                            "Não encontrado"),
                                        IFERROR(
                                            INDEX(S:S,
                                                MATCH(
                                                    A215&amp;B215,AG:AG,
                                                    0)
                                            ),
                                            "Não encontrado")
                                    )</f>
        <v>0</v>
      </c>
      <c r="S215" s="20">
        <f>R215*G215/1</f>
        <v>0</v>
      </c>
      <c r="T215" s="20">
        <f>IF(
                        C215="INSUMO",
                                        IFERROR(
                                            IF(
                                                INDEX(
                                                    Insumos!C:C,
                                                    MATCH(
                                                        A215&amp;B215,
                                                        Insumos!I:I,
                                                        0)
                                                )="Comissionamento",
                                                INDEX(
                                                    Insumos!F:F,
                                                    MATCH(
                                                        A215&amp;B215,
                                                        Insumos!I:I,
                                                        0)
                                                ),
                                                0
                                            ),
                                            "Não encontrado"),
                                        IFERROR(
                                            INDEX(U:U,
                                                MATCH(
                                                    A215&amp;B215,AG:AG,
                                                    0)
                                            ),
                                            "Não encontrado")
                                    )</f>
        <v>0</v>
      </c>
      <c r="U215" s="20">
        <f>T215*G215/1</f>
        <v>0</v>
      </c>
      <c r="V215" s="20">
        <f>IF(
                        C215="INSUMO",
                                        IFERROR(
                                            IF(
                                                INDEX(
                                                    Insumos!C:C,
                                                    MATCH(
                                                        A215&amp;B215,
                                                        Insumos!I:I,
                                                        0)
                                                )="Verba",
                                                INDEX(
                                                    Insumos!F:F,
                                                    MATCH(
                                                        A215&amp;B215,
                                                        Insumos!I:I,
                                                        0)
                                                ),
                                                0
                                            ),
                                            "Não encontrado"),
                                        IFERROR(
                                            INDEX(W:W,
                                                MATCH(
                                                    A215&amp;B215,AG:AG,
                                                    0)
                                            ),
                                            "Não encontrado")
                                    )</f>
        <v>0</v>
      </c>
      <c r="W215" s="20">
        <f>V215*G215/1</f>
        <v>0</v>
      </c>
      <c r="X215" s="20">
        <f>IF(
                        C215="INSUMO",
                                        IFERROR(
                                            IF(
                                                INDEX(
                                                    Insumos!C:C,
                                                    MATCH(
                                                        A215&amp;B215,
                                                        Insumos!I:I,
                                                        0)
                                                )="Outro",
                                                INDEX(
                                                    Insumos!F:F,
                                                    MATCH(
                                                        A215&amp;B215,
                                                        Insumos!I:I,
                                                        0)
                                                ),
                                                0
                                            ),
                                            "Não encontrado"),
                                        IFERROR(
                                            INDEX(Y:Y,
                                                MATCH(
                                                    A215&amp;B215,AG:AG,
                                                    0)
                                            ),
                                            "Não encontrado")
                                    )</f>
        <v>0</v>
      </c>
      <c r="Y215" s="20">
        <f>X215*G215/1</f>
        <v>0</v>
      </c>
      <c r="Z215" s="20">
        <f>IF(
                            C215="INSUMO",
                            IFERROR(
                                INDEX(
                                    Insumos!F:F,
                                    MATCH(
                                        A215&amp;B215,
                                        Insumos!I:I,
                                        0)
                                ),
                                "Não encontrado"),
                            IFERROR(
                                INDEX(AA:AA,
                                    MATCH(
                                        A215&amp;B215,AG:AG,
                                        0)
                                ),
                                "Não encontrado")
                        )</f>
        <v>24.3325152</v>
      </c>
      <c r="AA215" s="20">
        <f>G215*Z215</f>
        <v>8.8035039993600002</v>
      </c>
      <c r="AB215" s="44"/>
      <c r="AC215" s="44"/>
      <c r="AD215" s="57" t="s">
        <v>89</v>
      </c>
      <c r="AE215" s="70"/>
      <c r="AF215" s="70"/>
    </row>
    <row r="216" spans="1:33" ht="25.5" x14ac:dyDescent="0.2">
      <c r="A216" s="59" t="s">
        <v>696</v>
      </c>
      <c r="B216" s="60" t="s">
        <v>45</v>
      </c>
      <c r="C216" s="71" t="s">
        <v>58</v>
      </c>
      <c r="D216" s="61" t="s">
        <v>488</v>
      </c>
      <c r="E216" s="61" t="s">
        <v>697</v>
      </c>
      <c r="F216" s="17" t="s">
        <v>56</v>
      </c>
      <c r="G216" s="17">
        <v>1</v>
      </c>
      <c r="H216" s="21">
        <f>IF(
                        C216="INSUMO",
                                        IFERROR(
                                            IF(
                                                INDEX(
                                                    Insumos!C:C,
                                                    MATCH(
                                                        A216&amp;B216,
                                                        Insumos!I:I,
                                                        0)
                                                )="Material",
                                                INDEX(
                                                    Insumos!F:F,
                                                    MATCH(
                                                        A216&amp;B216,
                                                        Insumos!I:I,
                                                        0)
                                                ),
                                                0
                                            ),
                                            "Não encontrado"),
                                        IFERROR(
                                            INDEX(I:I,
                                                MATCH(
                                                    A216&amp;B216,AG:AG,
                                                    0)
                                            ),
                                            "Não encontrado")
                                    )</f>
        <v>33.85</v>
      </c>
      <c r="I216" s="21">
        <f>H216*G216/1</f>
        <v>33.85</v>
      </c>
      <c r="J216" s="21">
        <f t="shared" si="46"/>
        <v>0</v>
      </c>
      <c r="K216" s="21">
        <f t="shared" si="46"/>
        <v>0</v>
      </c>
      <c r="L216" s="21">
        <f>IF(
                        C216="INSUMO",
                                        IFERROR(
                                            IF(
                                                INDEX(
                                                    Insumos!C:C,
                                                    MATCH(
                                                        A216&amp;B216,
                                                        Insumos!I:I,
                                                        0)
                                                )="Mao_obra",
                                                INDEX(
                                                    Insumos!F:F,
                                                    MATCH(
                                                        A216&amp;B216,
                                                        Insumos!I:I,
                                                        0)
                                                ),
                                                0
                                            ),
                                            "Não encontrado"),
                                        IFERROR(
                                            INDEX(M:M,
                                                MATCH(
                                                    A216&amp;B216,AG:AG,
                                                    0)
                                            ),
                                            "Não encontrado")
                                    )</f>
        <v>0</v>
      </c>
      <c r="M216" s="21">
        <f>L216*G216/1</f>
        <v>0</v>
      </c>
      <c r="N216" s="21">
        <f>IF(
                        C216="INSUMO",
                                        IFERROR(
                                            IF(
                                                INDEX(
                                                    Insumos!C:C,
                                                    MATCH(
                                                        A216&amp;B216,
                                                        Insumos!I:I,
                                                        0)
                                                )="Equipamento",
                                                INDEX(
                                                    Insumos!F:F,
                                                    MATCH(
                                                        A216&amp;B216,
                                                        Insumos!I:I,
                                                        0)
                                                ),
                                                0
                                            ),
                                            "Não encontrado"),
                                        IFERROR(
                                            INDEX(O:O,
                                                MATCH(
                                                    A216&amp;B216,AG:AG,
                                                    0)
                                            ),
                                            "Não encontrado")
                                    )</f>
        <v>0</v>
      </c>
      <c r="O216" s="21">
        <f>N216*G216/1</f>
        <v>0</v>
      </c>
      <c r="P216" s="21">
        <f>IF(
                        C216="INSUMO",
                                        IFERROR(
                                            IF(
                                                INDEX(
                                                    Insumos!C:C,
                                                    MATCH(
                                                        A216&amp;B216,
                                                        Insumos!I:I,
                                                        0)
                                                )="Transporte",
                                                INDEX(
                                                    Insumos!F:F,
                                                    MATCH(
                                                        A216&amp;B216,
                                                        Insumos!I:I,
                                                        0)
                                                ),
                                                0
                                            ),
                                            "Não encontrado"),
                                        IFERROR(
                                            INDEX(Q:Q,
                                                MATCH(
                                                    A216&amp;B216,AG:AG,
                                                    0)
                                            ),
                                            "Não encontrado")
                                    )</f>
        <v>0</v>
      </c>
      <c r="Q216" s="21">
        <f>P216*G216/1</f>
        <v>0</v>
      </c>
      <c r="R216" s="21">
        <f>IF(
                        C216="INSUMO",
                                        IFERROR(
                                            IF(
                                                INDEX(
                                                    Insumos!C:C,
                                                    MATCH(
                                                        A216&amp;B216,
                                                        Insumos!I:I,
                                                        0)
                                                )="Terceirizados",
                                                INDEX(
                                                    Insumos!F:F,
                                                    MATCH(
                                                        A216&amp;B216,
                                                        Insumos!I:I,
                                                        0)
                                                ),
                                                0
                                            ),
                                            "Não encontrado"),
                                        IFERROR(
                                            INDEX(S:S,
                                                MATCH(
                                                    A216&amp;B216,AG:AG,
                                                    0)
                                            ),
                                            "Não encontrado")
                                    )</f>
        <v>0</v>
      </c>
      <c r="S216" s="21">
        <f>R216*G216/1</f>
        <v>0</v>
      </c>
      <c r="T216" s="21">
        <f>IF(
                        C216="INSUMO",
                                        IFERROR(
                                            IF(
                                                INDEX(
                                                    Insumos!C:C,
                                                    MATCH(
                                                        A216&amp;B216,
                                                        Insumos!I:I,
                                                        0)
                                                )="Comissionamento",
                                                INDEX(
                                                    Insumos!F:F,
                                                    MATCH(
                                                        A216&amp;B216,
                                                        Insumos!I:I,
                                                        0)
                                                ),
                                                0
                                            ),
                                            "Não encontrado"),
                                        IFERROR(
                                            INDEX(U:U,
                                                MATCH(
                                                    A216&amp;B216,AG:AG,
                                                    0)
                                            ),
                                            "Não encontrado")
                                    )</f>
        <v>0</v>
      </c>
      <c r="U216" s="21">
        <f>T216*G216/1</f>
        <v>0</v>
      </c>
      <c r="V216" s="21">
        <f>IF(
                        C216="INSUMO",
                                        IFERROR(
                                            IF(
                                                INDEX(
                                                    Insumos!C:C,
                                                    MATCH(
                                                        A216&amp;B216,
                                                        Insumos!I:I,
                                                        0)
                                                )="Verba",
                                                INDEX(
                                                    Insumos!F:F,
                                                    MATCH(
                                                        A216&amp;B216,
                                                        Insumos!I:I,
                                                        0)
                                                ),
                                                0
                                            ),
                                            "Não encontrado"),
                                        IFERROR(
                                            INDEX(W:W,
                                                MATCH(
                                                    A216&amp;B216,AG:AG,
                                                    0)
                                            ),
                                            "Não encontrado")
                                    )</f>
        <v>0</v>
      </c>
      <c r="W216" s="21">
        <f>V216*G216/1</f>
        <v>0</v>
      </c>
      <c r="X216" s="21">
        <f>IF(
                        C216="INSUMO",
                                        IFERROR(
                                            IF(
                                                INDEX(
                                                    Insumos!C:C,
                                                    MATCH(
                                                        A216&amp;B216,
                                                        Insumos!I:I,
                                                        0)
                                                )="Outro",
                                                INDEX(
                                                    Insumos!F:F,
                                                    MATCH(
                                                        A216&amp;B216,
                                                        Insumos!I:I,
                                                        0)
                                                ),
                                                0
                                            ),
                                            "Não encontrado"),
                                        IFERROR(
                                            INDEX(Y:Y,
                                                MATCH(
                                                    A216&amp;B216,AG:AG,
                                                    0)
                                            ),
                                            "Não encontrado")
                                    )</f>
        <v>0</v>
      </c>
      <c r="Y216" s="21">
        <f>X216*G216/1</f>
        <v>0</v>
      </c>
      <c r="Z216" s="21">
        <f>IF(
                            C216="INSUMO",
                            IFERROR(
                                INDEX(
                                    Insumos!F:F,
                                    MATCH(
                                        A216&amp;B216,
                                        Insumos!I:I,
                                        0)
                                ),
                                "Não encontrado"),
                            IFERROR(
                                INDEX(AA:AA,
                                    MATCH(
                                        A216&amp;B216,AG:AG,
                                        0)
                                ),
                                "Não encontrado")
                        )</f>
        <v>33.85</v>
      </c>
      <c r="AA216" s="21">
        <f>G216*Z216</f>
        <v>33.85</v>
      </c>
      <c r="AB216" s="45"/>
      <c r="AC216" s="45"/>
      <c r="AD216" s="61" t="s">
        <v>89</v>
      </c>
      <c r="AE216" s="72"/>
      <c r="AF216" s="72"/>
    </row>
    <row r="217" spans="1:33" x14ac:dyDescent="0.2">
      <c r="A217" s="54" t="s">
        <v>698</v>
      </c>
      <c r="B217" s="55" t="s">
        <v>45</v>
      </c>
      <c r="C217" s="69" t="s">
        <v>58</v>
      </c>
      <c r="D217" s="57" t="s">
        <v>488</v>
      </c>
      <c r="E217" s="57" t="s">
        <v>699</v>
      </c>
      <c r="F217" s="16" t="s">
        <v>56</v>
      </c>
      <c r="G217" s="16">
        <v>1</v>
      </c>
      <c r="H217" s="20">
        <f>IF(
                        C217="INSUMO",
                                        IFERROR(
                                            IF(
                                                INDEX(
                                                    Insumos!C:C,
                                                    MATCH(
                                                        A217&amp;B217,
                                                        Insumos!I:I,
                                                        0)
                                                )="Material",
                                                INDEX(
                                                    Insumos!F:F,
                                                    MATCH(
                                                        A217&amp;B217,
                                                        Insumos!I:I,
                                                        0)
                                                ),
                                                0
                                            ),
                                            "Não encontrado"),
                                        IFERROR(
                                            INDEX(I:I,
                                                MATCH(
                                                    A217&amp;B217,AG:AG,
                                                    0)
                                            ),
                                            "Não encontrado")
                                    )</f>
        <v>3.82</v>
      </c>
      <c r="I217" s="20">
        <f>H217*G217/1</f>
        <v>3.82</v>
      </c>
      <c r="J217" s="20">
        <f t="shared" si="46"/>
        <v>0</v>
      </c>
      <c r="K217" s="20">
        <f t="shared" si="46"/>
        <v>0</v>
      </c>
      <c r="L217" s="20">
        <f>IF(
                        C217="INSUMO",
                                        IFERROR(
                                            IF(
                                                INDEX(
                                                    Insumos!C:C,
                                                    MATCH(
                                                        A217&amp;B217,
                                                        Insumos!I:I,
                                                        0)
                                                )="Mao_obra",
                                                INDEX(
                                                    Insumos!F:F,
                                                    MATCH(
                                                        A217&amp;B217,
                                                        Insumos!I:I,
                                                        0)
                                                ),
                                                0
                                            ),
                                            "Não encontrado"),
                                        IFERROR(
                                            INDEX(M:M,
                                                MATCH(
                                                    A217&amp;B217,AG:AG,
                                                    0)
                                            ),
                                            "Não encontrado")
                                    )</f>
        <v>0</v>
      </c>
      <c r="M217" s="20">
        <f>L217*G217/1</f>
        <v>0</v>
      </c>
      <c r="N217" s="20">
        <f>IF(
                        C217="INSUMO",
                                        IFERROR(
                                            IF(
                                                INDEX(
                                                    Insumos!C:C,
                                                    MATCH(
                                                        A217&amp;B217,
                                                        Insumos!I:I,
                                                        0)
                                                )="Equipamento",
                                                INDEX(
                                                    Insumos!F:F,
                                                    MATCH(
                                                        A217&amp;B217,
                                                        Insumos!I:I,
                                                        0)
                                                ),
                                                0
                                            ),
                                            "Não encontrado"),
                                        IFERROR(
                                            INDEX(O:O,
                                                MATCH(
                                                    A217&amp;B217,AG:AG,
                                                    0)
                                            ),
                                            "Não encontrado")
                                    )</f>
        <v>0</v>
      </c>
      <c r="O217" s="20">
        <f>N217*G217/1</f>
        <v>0</v>
      </c>
      <c r="P217" s="20">
        <f>IF(
                        C217="INSUMO",
                                        IFERROR(
                                            IF(
                                                INDEX(
                                                    Insumos!C:C,
                                                    MATCH(
                                                        A217&amp;B217,
                                                        Insumos!I:I,
                                                        0)
                                                )="Transporte",
                                                INDEX(
                                                    Insumos!F:F,
                                                    MATCH(
                                                        A217&amp;B217,
                                                        Insumos!I:I,
                                                        0)
                                                ),
                                                0
                                            ),
                                            "Não encontrado"),
                                        IFERROR(
                                            INDEX(Q:Q,
                                                MATCH(
                                                    A217&amp;B217,AG:AG,
                                                    0)
                                            ),
                                            "Não encontrado")
                                    )</f>
        <v>0</v>
      </c>
      <c r="Q217" s="20">
        <f>P217*G217/1</f>
        <v>0</v>
      </c>
      <c r="R217" s="20">
        <f>IF(
                        C217="INSUMO",
                                        IFERROR(
                                            IF(
                                                INDEX(
                                                    Insumos!C:C,
                                                    MATCH(
                                                        A217&amp;B217,
                                                        Insumos!I:I,
                                                        0)
                                                )="Terceirizados",
                                                INDEX(
                                                    Insumos!F:F,
                                                    MATCH(
                                                        A217&amp;B217,
                                                        Insumos!I:I,
                                                        0)
                                                ),
                                                0
                                            ),
                                            "Não encontrado"),
                                        IFERROR(
                                            INDEX(S:S,
                                                MATCH(
                                                    A217&amp;B217,AG:AG,
                                                    0)
                                            ),
                                            "Não encontrado")
                                    )</f>
        <v>0</v>
      </c>
      <c r="S217" s="20">
        <f>R217*G217/1</f>
        <v>0</v>
      </c>
      <c r="T217" s="20">
        <f>IF(
                        C217="INSUMO",
                                        IFERROR(
                                            IF(
                                                INDEX(
                                                    Insumos!C:C,
                                                    MATCH(
                                                        A217&amp;B217,
                                                        Insumos!I:I,
                                                        0)
                                                )="Comissionamento",
                                                INDEX(
                                                    Insumos!F:F,
                                                    MATCH(
                                                        A217&amp;B217,
                                                        Insumos!I:I,
                                                        0)
                                                ),
                                                0
                                            ),
                                            "Não encontrado"),
                                        IFERROR(
                                            INDEX(U:U,
                                                MATCH(
                                                    A217&amp;B217,AG:AG,
                                                    0)
                                            ),
                                            "Não encontrado")
                                    )</f>
        <v>0</v>
      </c>
      <c r="U217" s="20">
        <f>T217*G217/1</f>
        <v>0</v>
      </c>
      <c r="V217" s="20">
        <f>IF(
                        C217="INSUMO",
                                        IFERROR(
                                            IF(
                                                INDEX(
                                                    Insumos!C:C,
                                                    MATCH(
                                                        A217&amp;B217,
                                                        Insumos!I:I,
                                                        0)
                                                )="Verba",
                                                INDEX(
                                                    Insumos!F:F,
                                                    MATCH(
                                                        A217&amp;B217,
                                                        Insumos!I:I,
                                                        0)
                                                ),
                                                0
                                            ),
                                            "Não encontrado"),
                                        IFERROR(
                                            INDEX(W:W,
                                                MATCH(
                                                    A217&amp;B217,AG:AG,
                                                    0)
                                            ),
                                            "Não encontrado")
                                    )</f>
        <v>0</v>
      </c>
      <c r="W217" s="20">
        <f>V217*G217/1</f>
        <v>0</v>
      </c>
      <c r="X217" s="20">
        <f>IF(
                        C217="INSUMO",
                                        IFERROR(
                                            IF(
                                                INDEX(
                                                    Insumos!C:C,
                                                    MATCH(
                                                        A217&amp;B217,
                                                        Insumos!I:I,
                                                        0)
                                                )="Outro",
                                                INDEX(
                                                    Insumos!F:F,
                                                    MATCH(
                                                        A217&amp;B217,
                                                        Insumos!I:I,
                                                        0)
                                                ),
                                                0
                                            ),
                                            "Não encontrado"),
                                        IFERROR(
                                            INDEX(Y:Y,
                                                MATCH(
                                                    A217&amp;B217,AG:AG,
                                                    0)
                                            ),
                                            "Não encontrado")
                                    )</f>
        <v>0</v>
      </c>
      <c r="Y217" s="20">
        <f>X217*G217/1</f>
        <v>0</v>
      </c>
      <c r="Z217" s="20">
        <f>IF(
                            C217="INSUMO",
                            IFERROR(
                                INDEX(
                                    Insumos!F:F,
                                    MATCH(
                                        A217&amp;B217,
                                        Insumos!I:I,
                                        0)
                                ),
                                "Não encontrado"),
                            IFERROR(
                                INDEX(AA:AA,
                                    MATCH(
                                        A217&amp;B217,AG:AG,
                                        0)
                                ),
                                "Não encontrado")
                        )</f>
        <v>3.82</v>
      </c>
      <c r="AA217" s="20">
        <f>G217*Z217</f>
        <v>3.82</v>
      </c>
      <c r="AB217" s="44"/>
      <c r="AC217" s="44"/>
      <c r="AD217" s="57" t="s">
        <v>89</v>
      </c>
      <c r="AE217" s="70"/>
      <c r="AF217" s="70"/>
    </row>
    <row r="218" spans="1:33" ht="63.75" x14ac:dyDescent="0.2">
      <c r="A218" s="63" t="s">
        <v>302</v>
      </c>
      <c r="B218" s="64" t="s">
        <v>98</v>
      </c>
      <c r="C218" s="65" t="s">
        <v>89</v>
      </c>
      <c r="D218" s="66" t="s">
        <v>488</v>
      </c>
      <c r="E218" s="66" t="s">
        <v>303</v>
      </c>
      <c r="F218" s="67" t="s">
        <v>56</v>
      </c>
      <c r="G218" s="22"/>
      <c r="H218" s="23"/>
      <c r="I218" s="23">
        <f>SUM(I219:I220)</f>
        <v>24.914999999999999</v>
      </c>
      <c r="J218" s="23"/>
      <c r="K218" s="23">
        <f>SUM(K219:K220)</f>
        <v>29.30325268</v>
      </c>
      <c r="L218" s="23"/>
      <c r="M218" s="23">
        <f>SUM(M219:M220)</f>
        <v>29.30325268</v>
      </c>
      <c r="N218" s="23"/>
      <c r="O218" s="23">
        <f>SUM(O219:O220)</f>
        <v>0</v>
      </c>
      <c r="P218" s="23"/>
      <c r="Q218" s="23">
        <f>SUM(Q219:Q220)</f>
        <v>0</v>
      </c>
      <c r="R218" s="23"/>
      <c r="S218" s="23">
        <f>SUM(S219:S220)</f>
        <v>0</v>
      </c>
      <c r="T218" s="23"/>
      <c r="U218" s="23">
        <f>SUM(U219:U220)</f>
        <v>0</v>
      </c>
      <c r="V218" s="23"/>
      <c r="W218" s="23">
        <f>SUM(W219:W220)</f>
        <v>0</v>
      </c>
      <c r="X218" s="23"/>
      <c r="Y218" s="23">
        <f>SUM(Y219:Y220)</f>
        <v>0</v>
      </c>
      <c r="Z218" s="23"/>
      <c r="AA218" s="23">
        <f>SUM(AA219:AA220)</f>
        <v>54.218252679999999</v>
      </c>
      <c r="AB218" s="43" t="s">
        <v>89</v>
      </c>
      <c r="AC218" s="43"/>
      <c r="AD218" s="66" t="s">
        <v>89</v>
      </c>
      <c r="AE218" s="68" t="s">
        <v>89</v>
      </c>
      <c r="AF218" s="68" t="s">
        <v>659</v>
      </c>
      <c r="AG218" t="str">
        <f>A218&amp;B218&amp;C218</f>
        <v>91959SINAPI</v>
      </c>
    </row>
    <row r="219" spans="1:33" ht="25.5" x14ac:dyDescent="0.2">
      <c r="A219" s="59" t="s">
        <v>700</v>
      </c>
      <c r="B219" s="60" t="s">
        <v>98</v>
      </c>
      <c r="C219" s="71" t="s">
        <v>46</v>
      </c>
      <c r="D219" s="61" t="s">
        <v>488</v>
      </c>
      <c r="E219" s="61" t="s">
        <v>701</v>
      </c>
      <c r="F219" s="17" t="s">
        <v>56</v>
      </c>
      <c r="G219" s="17">
        <v>1</v>
      </c>
      <c r="H219" s="21">
        <f>IF(
                        C219="INSUMO",
                                        IFERROR(
                                            IF(
                                                INDEX(
                                                    Insumos!C:C,
                                                    MATCH(
                                                        A219&amp;B219,
                                                        Insumos!I:I,
                                                        0)
                                                )="Material",
                                                INDEX(
                                                    Insumos!F:F,
                                                    MATCH(
                                                        A219&amp;B219,
                                                        Insumos!I:I,
                                                        0)
                                                ),
                                                0
                                            ),
                                            "Não encontrado"),
                                        IFERROR(
                                            INDEX(I:I,
                                                MATCH(
                                                    A219&amp;B219,AG:AG,
                                                    0)
                                            ),
                                            "Não encontrado")
                                    )</f>
        <v>18.856999999999999</v>
      </c>
      <c r="I219" s="21">
        <f>H219*G219/1</f>
        <v>18.856999999999999</v>
      </c>
      <c r="J219" s="21">
        <f>T219 + N219 + L219 + X219 + R219 + P219 + V219</f>
        <v>22.226240711999999</v>
      </c>
      <c r="K219" s="21">
        <f>U219 + O219 + M219 + Y219 + S219 + Q219 + W219</f>
        <v>22.226240711999999</v>
      </c>
      <c r="L219" s="21">
        <f>IF(
                        C219="INSUMO",
                                        IFERROR(
                                            IF(
                                                INDEX(
                                                    Insumos!C:C,
                                                    MATCH(
                                                        A219&amp;B219,
                                                        Insumos!I:I,
                                                        0)
                                                )="Mao_obra",
                                                INDEX(
                                                    Insumos!F:F,
                                                    MATCH(
                                                        A219&amp;B219,
                                                        Insumos!I:I,
                                                        0)
                                                ),
                                                0
                                            ),
                                            "Não encontrado"),
                                        IFERROR(
                                            INDEX(M:M,
                                                MATCH(
                                                    A219&amp;B219,AG:AG,
                                                    0)
                                            ),
                                            "Não encontrado")
                                    )</f>
        <v>22.226240711999999</v>
      </c>
      <c r="M219" s="21">
        <f>L219*G219/1</f>
        <v>22.226240711999999</v>
      </c>
      <c r="N219" s="21">
        <f>IF(
                        C219="INSUMO",
                                        IFERROR(
                                            IF(
                                                INDEX(
                                                    Insumos!C:C,
                                                    MATCH(
                                                        A219&amp;B219,
                                                        Insumos!I:I,
                                                        0)
                                                )="Equipamento",
                                                INDEX(
                                                    Insumos!F:F,
                                                    MATCH(
                                                        A219&amp;B219,
                                                        Insumos!I:I,
                                                        0)
                                                ),
                                                0
                                            ),
                                            "Não encontrado"),
                                        IFERROR(
                                            INDEX(O:O,
                                                MATCH(
                                                    A219&amp;B219,AG:AG,
                                                    0)
                                            ),
                                            "Não encontrado")
                                    )</f>
        <v>0</v>
      </c>
      <c r="O219" s="21">
        <f>N219*G219/1</f>
        <v>0</v>
      </c>
      <c r="P219" s="21">
        <f>IF(
                        C219="INSUMO",
                                        IFERROR(
                                            IF(
                                                INDEX(
                                                    Insumos!C:C,
                                                    MATCH(
                                                        A219&amp;B219,
                                                        Insumos!I:I,
                                                        0)
                                                )="Transporte",
                                                INDEX(
                                                    Insumos!F:F,
                                                    MATCH(
                                                        A219&amp;B219,
                                                        Insumos!I:I,
                                                        0)
                                                ),
                                                0
                                            ),
                                            "Não encontrado"),
                                        IFERROR(
                                            INDEX(Q:Q,
                                                MATCH(
                                                    A219&amp;B219,AG:AG,
                                                    0)
                                            ),
                                            "Não encontrado")
                                    )</f>
        <v>0</v>
      </c>
      <c r="Q219" s="21">
        <f>P219*G219/1</f>
        <v>0</v>
      </c>
      <c r="R219" s="21">
        <f>IF(
                        C219="INSUMO",
                                        IFERROR(
                                            IF(
                                                INDEX(
                                                    Insumos!C:C,
                                                    MATCH(
                                                        A219&amp;B219,
                                                        Insumos!I:I,
                                                        0)
                                                )="Terceirizados",
                                                INDEX(
                                                    Insumos!F:F,
                                                    MATCH(
                                                        A219&amp;B219,
                                                        Insumos!I:I,
                                                        0)
                                                ),
                                                0
                                            ),
                                            "Não encontrado"),
                                        IFERROR(
                                            INDEX(S:S,
                                                MATCH(
                                                    A219&amp;B219,AG:AG,
                                                    0)
                                            ),
                                            "Não encontrado")
                                    )</f>
        <v>0</v>
      </c>
      <c r="S219" s="21">
        <f>R219*G219/1</f>
        <v>0</v>
      </c>
      <c r="T219" s="21">
        <f>IF(
                        C219="INSUMO",
                                        IFERROR(
                                            IF(
                                                INDEX(
                                                    Insumos!C:C,
                                                    MATCH(
                                                        A219&amp;B219,
                                                        Insumos!I:I,
                                                        0)
                                                )="Comissionamento",
                                                INDEX(
                                                    Insumos!F:F,
                                                    MATCH(
                                                        A219&amp;B219,
                                                        Insumos!I:I,
                                                        0)
                                                ),
                                                0
                                            ),
                                            "Não encontrado"),
                                        IFERROR(
                                            INDEX(U:U,
                                                MATCH(
                                                    A219&amp;B219,AG:AG,
                                                    0)
                                            ),
                                            "Não encontrado")
                                    )</f>
        <v>0</v>
      </c>
      <c r="U219" s="21">
        <f>T219*G219/1</f>
        <v>0</v>
      </c>
      <c r="V219" s="21">
        <f>IF(
                        C219="INSUMO",
                                        IFERROR(
                                            IF(
                                                INDEX(
                                                    Insumos!C:C,
                                                    MATCH(
                                                        A219&amp;B219,
                                                        Insumos!I:I,
                                                        0)
                                                )="Verba",
                                                INDEX(
                                                    Insumos!F:F,
                                                    MATCH(
                                                        A219&amp;B219,
                                                        Insumos!I:I,
                                                        0)
                                                ),
                                                0
                                            ),
                                            "Não encontrado"),
                                        IFERROR(
                                            INDEX(W:W,
                                                MATCH(
                                                    A219&amp;B219,AG:AG,
                                                    0)
                                            ),
                                            "Não encontrado")
                                    )</f>
        <v>0</v>
      </c>
      <c r="W219" s="21">
        <f>V219*G219/1</f>
        <v>0</v>
      </c>
      <c r="X219" s="21">
        <f>IF(
                        C219="INSUMO",
                                        IFERROR(
                                            IF(
                                                INDEX(
                                                    Insumos!C:C,
                                                    MATCH(
                                                        A219&amp;B219,
                                                        Insumos!I:I,
                                                        0)
                                                )="Outro",
                                                INDEX(
                                                    Insumos!F:F,
                                                    MATCH(
                                                        A219&amp;B219,
                                                        Insumos!I:I,
                                                        0)
                                                ),
                                                0
                                            ),
                                            "Não encontrado"),
                                        IFERROR(
                                            INDEX(Y:Y,
                                                MATCH(
                                                    A219&amp;B219,AG:AG,
                                                    0)
                                            ),
                                            "Não encontrado")
                                    )</f>
        <v>0</v>
      </c>
      <c r="Y219" s="21">
        <f>X219*G219/1</f>
        <v>0</v>
      </c>
      <c r="Z219" s="21">
        <f>IF(
                            C219="INSUMO",
                            IFERROR(
                                INDEX(
                                    Insumos!F:F,
                                    MATCH(
                                        A219&amp;B219,
                                        Insumos!I:I,
                                        0)
                                ),
                                "Não encontrado"),
                            IFERROR(
                                INDEX(AA:AA,
                                    MATCH(
                                        A219&amp;B219,AG:AG,
                                        0)
                                ),
                                "Não encontrado")
                        )</f>
        <v>41.083240711999998</v>
      </c>
      <c r="AA219" s="21">
        <f>G219*Z219</f>
        <v>41.083240711999998</v>
      </c>
      <c r="AB219" s="45"/>
      <c r="AC219" s="45"/>
      <c r="AD219" s="61" t="s">
        <v>89</v>
      </c>
      <c r="AE219" s="72"/>
      <c r="AF219" s="72"/>
    </row>
    <row r="220" spans="1:33" ht="38.25" x14ac:dyDescent="0.2">
      <c r="A220" s="54" t="s">
        <v>702</v>
      </c>
      <c r="B220" s="55" t="s">
        <v>98</v>
      </c>
      <c r="C220" s="69" t="s">
        <v>46</v>
      </c>
      <c r="D220" s="57" t="s">
        <v>488</v>
      </c>
      <c r="E220" s="57" t="s">
        <v>703</v>
      </c>
      <c r="F220" s="16" t="s">
        <v>56</v>
      </c>
      <c r="G220" s="16">
        <v>1</v>
      </c>
      <c r="H220" s="20">
        <f>IF(
                        C220="INSUMO",
                                        IFERROR(
                                            IF(
                                                INDEX(
                                                    Insumos!C:C,
                                                    MATCH(
                                                        A220&amp;B220,
                                                        Insumos!I:I,
                                                        0)
                                                )="Material",
                                                INDEX(
                                                    Insumos!F:F,
                                                    MATCH(
                                                        A220&amp;B220,
                                                        Insumos!I:I,
                                                        0)
                                                ),
                                                0
                                            ),
                                            "Não encontrado"),
                                        IFERROR(
                                            INDEX(I:I,
                                                MATCH(
                                                    A220&amp;B220,AG:AG,
                                                    0)
                                            ),
                                            "Não encontrado")
                                    )</f>
        <v>6.0579999999999998</v>
      </c>
      <c r="I220" s="20">
        <f>H220*G220/1</f>
        <v>6.0579999999999998</v>
      </c>
      <c r="J220" s="20">
        <f>T220 + N220 + L220 + X220 + R220 + P220 + V220</f>
        <v>7.077011967999999</v>
      </c>
      <c r="K220" s="20">
        <f>U220 + O220 + M220 + Y220 + S220 + Q220 + W220</f>
        <v>7.077011967999999</v>
      </c>
      <c r="L220" s="20">
        <f>IF(
                        C220="INSUMO",
                                        IFERROR(
                                            IF(
                                                INDEX(
                                                    Insumos!C:C,
                                                    MATCH(
                                                        A220&amp;B220,
                                                        Insumos!I:I,
                                                        0)
                                                )="Mao_obra",
                                                INDEX(
                                                    Insumos!F:F,
                                                    MATCH(
                                                        A220&amp;B220,
                                                        Insumos!I:I,
                                                        0)
                                                ),
                                                0
                                            ),
                                            "Não encontrado"),
                                        IFERROR(
                                            INDEX(M:M,
                                                MATCH(
                                                    A220&amp;B220,AG:AG,
                                                    0)
                                            ),
                                            "Não encontrado")
                                    )</f>
        <v>7.077011967999999</v>
      </c>
      <c r="M220" s="20">
        <f>L220*G220/1</f>
        <v>7.077011967999999</v>
      </c>
      <c r="N220" s="20">
        <f>IF(
                        C220="INSUMO",
                                        IFERROR(
                                            IF(
                                                INDEX(
                                                    Insumos!C:C,
                                                    MATCH(
                                                        A220&amp;B220,
                                                        Insumos!I:I,
                                                        0)
                                                )="Equipamento",
                                                INDEX(
                                                    Insumos!F:F,
                                                    MATCH(
                                                        A220&amp;B220,
                                                        Insumos!I:I,
                                                        0)
                                                ),
                                                0
                                            ),
                                            "Não encontrado"),
                                        IFERROR(
                                            INDEX(O:O,
                                                MATCH(
                                                    A220&amp;B220,AG:AG,
                                                    0)
                                            ),
                                            "Não encontrado")
                                    )</f>
        <v>0</v>
      </c>
      <c r="O220" s="20">
        <f>N220*G220/1</f>
        <v>0</v>
      </c>
      <c r="P220" s="20">
        <f>IF(
                        C220="INSUMO",
                                        IFERROR(
                                            IF(
                                                INDEX(
                                                    Insumos!C:C,
                                                    MATCH(
                                                        A220&amp;B220,
                                                        Insumos!I:I,
                                                        0)
                                                )="Transporte",
                                                INDEX(
                                                    Insumos!F:F,
                                                    MATCH(
                                                        A220&amp;B220,
                                                        Insumos!I:I,
                                                        0)
                                                ),
                                                0
                                            ),
                                            "Não encontrado"),
                                        IFERROR(
                                            INDEX(Q:Q,
                                                MATCH(
                                                    A220&amp;B220,AG:AG,
                                                    0)
                                            ),
                                            "Não encontrado")
                                    )</f>
        <v>0</v>
      </c>
      <c r="Q220" s="20">
        <f>P220*G220/1</f>
        <v>0</v>
      </c>
      <c r="R220" s="20">
        <f>IF(
                        C220="INSUMO",
                                        IFERROR(
                                            IF(
                                                INDEX(
                                                    Insumos!C:C,
                                                    MATCH(
                                                        A220&amp;B220,
                                                        Insumos!I:I,
                                                        0)
                                                )="Terceirizados",
                                                INDEX(
                                                    Insumos!F:F,
                                                    MATCH(
                                                        A220&amp;B220,
                                                        Insumos!I:I,
                                                        0)
                                                ),
                                                0
                                            ),
                                            "Não encontrado"),
                                        IFERROR(
                                            INDEX(S:S,
                                                MATCH(
                                                    A220&amp;B220,AG:AG,
                                                    0)
                                            ),
                                            "Não encontrado")
                                    )</f>
        <v>0</v>
      </c>
      <c r="S220" s="20">
        <f>R220*G220/1</f>
        <v>0</v>
      </c>
      <c r="T220" s="20">
        <f>IF(
                        C220="INSUMO",
                                        IFERROR(
                                            IF(
                                                INDEX(
                                                    Insumos!C:C,
                                                    MATCH(
                                                        A220&amp;B220,
                                                        Insumos!I:I,
                                                        0)
                                                )="Comissionamento",
                                                INDEX(
                                                    Insumos!F:F,
                                                    MATCH(
                                                        A220&amp;B220,
                                                        Insumos!I:I,
                                                        0)
                                                ),
                                                0
                                            ),
                                            "Não encontrado"),
                                        IFERROR(
                                            INDEX(U:U,
                                                MATCH(
                                                    A220&amp;B220,AG:AG,
                                                    0)
                                            ),
                                            "Não encontrado")
                                    )</f>
        <v>0</v>
      </c>
      <c r="U220" s="20">
        <f>T220*G220/1</f>
        <v>0</v>
      </c>
      <c r="V220" s="20">
        <f>IF(
                        C220="INSUMO",
                                        IFERROR(
                                            IF(
                                                INDEX(
                                                    Insumos!C:C,
                                                    MATCH(
                                                        A220&amp;B220,
                                                        Insumos!I:I,
                                                        0)
                                                )="Verba",
                                                INDEX(
                                                    Insumos!F:F,
                                                    MATCH(
                                                        A220&amp;B220,
                                                        Insumos!I:I,
                                                        0)
                                                ),
                                                0
                                            ),
                                            "Não encontrado"),
                                        IFERROR(
                                            INDEX(W:W,
                                                MATCH(
                                                    A220&amp;B220,AG:AG,
                                                    0)
                                            ),
                                            "Não encontrado")
                                    )</f>
        <v>0</v>
      </c>
      <c r="W220" s="20">
        <f>V220*G220/1</f>
        <v>0</v>
      </c>
      <c r="X220" s="20">
        <f>IF(
                        C220="INSUMO",
                                        IFERROR(
                                            IF(
                                                INDEX(
                                                    Insumos!C:C,
                                                    MATCH(
                                                        A220&amp;B220,
                                                        Insumos!I:I,
                                                        0)
                                                )="Outro",
                                                INDEX(
                                                    Insumos!F:F,
                                                    MATCH(
                                                        A220&amp;B220,
                                                        Insumos!I:I,
                                                        0)
                                                ),
                                                0
                                            ),
                                            "Não encontrado"),
                                        IFERROR(
                                            INDEX(Y:Y,
                                                MATCH(
                                                    A220&amp;B220,AG:AG,
                                                    0)
                                            ),
                                            "Não encontrado")
                                    )</f>
        <v>0</v>
      </c>
      <c r="Y220" s="20">
        <f>X220*G220/1</f>
        <v>0</v>
      </c>
      <c r="Z220" s="20">
        <f>IF(
                            C220="INSUMO",
                            IFERROR(
                                INDEX(
                                    Insumos!F:F,
                                    MATCH(
                                        A220&amp;B220,
                                        Insumos!I:I,
                                        0)
                                ),
                                "Não encontrado"),
                            IFERROR(
                                INDEX(AA:AA,
                                    MATCH(
                                        A220&amp;B220,AG:AG,
                                        0)
                                ),
                                "Não encontrado")
                        )</f>
        <v>13.135011967999999</v>
      </c>
      <c r="AA220" s="20">
        <f>G220*Z220</f>
        <v>13.135011967999999</v>
      </c>
      <c r="AB220" s="44"/>
      <c r="AC220" s="44"/>
      <c r="AD220" s="57" t="s">
        <v>89</v>
      </c>
      <c r="AE220" s="70"/>
      <c r="AF220" s="70"/>
    </row>
    <row r="221" spans="1:33" ht="63.75" x14ac:dyDescent="0.2">
      <c r="A221" s="63" t="s">
        <v>305</v>
      </c>
      <c r="B221" s="64" t="s">
        <v>98</v>
      </c>
      <c r="C221" s="65" t="s">
        <v>89</v>
      </c>
      <c r="D221" s="66" t="s">
        <v>488</v>
      </c>
      <c r="E221" s="66" t="s">
        <v>306</v>
      </c>
      <c r="F221" s="67" t="s">
        <v>56</v>
      </c>
      <c r="G221" s="22"/>
      <c r="H221" s="23"/>
      <c r="I221" s="23">
        <f>SUM(I222:I223)</f>
        <v>34.08</v>
      </c>
      <c r="J221" s="23"/>
      <c r="K221" s="23">
        <f>SUM(K222:K223)</f>
        <v>38.702409199999991</v>
      </c>
      <c r="L221" s="23"/>
      <c r="M221" s="23">
        <f>SUM(M222:M223)</f>
        <v>38.702409199999991</v>
      </c>
      <c r="N221" s="23"/>
      <c r="O221" s="23">
        <f>SUM(O222:O223)</f>
        <v>0</v>
      </c>
      <c r="P221" s="23"/>
      <c r="Q221" s="23">
        <f>SUM(Q222:Q223)</f>
        <v>0</v>
      </c>
      <c r="R221" s="23"/>
      <c r="S221" s="23">
        <f>SUM(S222:S223)</f>
        <v>0</v>
      </c>
      <c r="T221" s="23"/>
      <c r="U221" s="23">
        <f>SUM(U222:U223)</f>
        <v>0</v>
      </c>
      <c r="V221" s="23"/>
      <c r="W221" s="23">
        <f>SUM(W222:W223)</f>
        <v>0</v>
      </c>
      <c r="X221" s="23"/>
      <c r="Y221" s="23">
        <f>SUM(Y222:Y223)</f>
        <v>0</v>
      </c>
      <c r="Z221" s="23"/>
      <c r="AA221" s="23">
        <f>SUM(AA222:AA223)</f>
        <v>72.782409199999989</v>
      </c>
      <c r="AB221" s="43" t="s">
        <v>89</v>
      </c>
      <c r="AC221" s="43"/>
      <c r="AD221" s="66" t="s">
        <v>89</v>
      </c>
      <c r="AE221" s="68" t="s">
        <v>89</v>
      </c>
      <c r="AF221" s="68" t="s">
        <v>659</v>
      </c>
      <c r="AG221" t="str">
        <f>A221&amp;B221&amp;C221</f>
        <v>91967SINAPI</v>
      </c>
    </row>
    <row r="222" spans="1:33" ht="25.5" x14ac:dyDescent="0.2">
      <c r="A222" s="59" t="s">
        <v>704</v>
      </c>
      <c r="B222" s="60" t="s">
        <v>98</v>
      </c>
      <c r="C222" s="71" t="s">
        <v>46</v>
      </c>
      <c r="D222" s="61" t="s">
        <v>488</v>
      </c>
      <c r="E222" s="61" t="s">
        <v>705</v>
      </c>
      <c r="F222" s="17" t="s">
        <v>56</v>
      </c>
      <c r="G222" s="17">
        <v>1</v>
      </c>
      <c r="H222" s="21">
        <f>IF(
                        C222="INSUMO",
                                        IFERROR(
                                            IF(
                                                INDEX(
                                                    Insumos!C:C,
                                                    MATCH(
                                                        A222&amp;B222,
                                                        Insumos!I:I,
                                                        0)
                                                )="Material",
                                                INDEX(
                                                    Insumos!F:F,
                                                    MATCH(
                                                        A222&amp;B222,
                                                        Insumos!I:I,
                                                        0)
                                                ),
                                                0
                                            ),
                                            "Não encontrado"),
                                        IFERROR(
                                            INDEX(I:I,
                                                MATCH(
                                                    A222&amp;B222,AG:AG,
                                                    0)
                                            ),
                                            "Não encontrado")
                                    )</f>
        <v>28.021999999999998</v>
      </c>
      <c r="I222" s="21">
        <f>H222*G222/1</f>
        <v>28.021999999999998</v>
      </c>
      <c r="J222" s="21">
        <f>T222 + N222 + L222 + X222 + R222 + P222 + V222</f>
        <v>31.62539723199999</v>
      </c>
      <c r="K222" s="21">
        <f>U222 + O222 + M222 + Y222 + S222 + Q222 + W222</f>
        <v>31.62539723199999</v>
      </c>
      <c r="L222" s="21">
        <f>IF(
                        C222="INSUMO",
                                        IFERROR(
                                            IF(
                                                INDEX(
                                                    Insumos!C:C,
                                                    MATCH(
                                                        A222&amp;B222,
                                                        Insumos!I:I,
                                                        0)
                                                )="Mao_obra",
                                                INDEX(
                                                    Insumos!F:F,
                                                    MATCH(
                                                        A222&amp;B222,
                                                        Insumos!I:I,
                                                        0)
                                                ),
                                                0
                                            ),
                                            "Não encontrado"),
                                        IFERROR(
                                            INDEX(M:M,
                                                MATCH(
                                                    A222&amp;B222,AG:AG,
                                                    0)
                                            ),
                                            "Não encontrado")
                                    )</f>
        <v>31.62539723199999</v>
      </c>
      <c r="M222" s="21">
        <f>L222*G222/1</f>
        <v>31.62539723199999</v>
      </c>
      <c r="N222" s="21">
        <f>IF(
                        C222="INSUMO",
                                        IFERROR(
                                            IF(
                                                INDEX(
                                                    Insumos!C:C,
                                                    MATCH(
                                                        A222&amp;B222,
                                                        Insumos!I:I,
                                                        0)
                                                )="Equipamento",
                                                INDEX(
                                                    Insumos!F:F,
                                                    MATCH(
                                                        A222&amp;B222,
                                                        Insumos!I:I,
                                                        0)
                                                ),
                                                0
                                            ),
                                            "Não encontrado"),
                                        IFERROR(
                                            INDEX(O:O,
                                                MATCH(
                                                    A222&amp;B222,AG:AG,
                                                    0)
                                            ),
                                            "Não encontrado")
                                    )</f>
        <v>0</v>
      </c>
      <c r="O222" s="21">
        <f>N222*G222/1</f>
        <v>0</v>
      </c>
      <c r="P222" s="21">
        <f>IF(
                        C222="INSUMO",
                                        IFERROR(
                                            IF(
                                                INDEX(
                                                    Insumos!C:C,
                                                    MATCH(
                                                        A222&amp;B222,
                                                        Insumos!I:I,
                                                        0)
                                                )="Transporte",
                                                INDEX(
                                                    Insumos!F:F,
                                                    MATCH(
                                                        A222&amp;B222,
                                                        Insumos!I:I,
                                                        0)
                                                ),
                                                0
                                            ),
                                            "Não encontrado"),
                                        IFERROR(
                                            INDEX(Q:Q,
                                                MATCH(
                                                    A222&amp;B222,AG:AG,
                                                    0)
                                            ),
                                            "Não encontrado")
                                    )</f>
        <v>0</v>
      </c>
      <c r="Q222" s="21">
        <f>P222*G222/1</f>
        <v>0</v>
      </c>
      <c r="R222" s="21">
        <f>IF(
                        C222="INSUMO",
                                        IFERROR(
                                            IF(
                                                INDEX(
                                                    Insumos!C:C,
                                                    MATCH(
                                                        A222&amp;B222,
                                                        Insumos!I:I,
                                                        0)
                                                )="Terceirizados",
                                                INDEX(
                                                    Insumos!F:F,
                                                    MATCH(
                                                        A222&amp;B222,
                                                        Insumos!I:I,
                                                        0)
                                                ),
                                                0
                                            ),
                                            "Não encontrado"),
                                        IFERROR(
                                            INDEX(S:S,
                                                MATCH(
                                                    A222&amp;B222,AG:AG,
                                                    0)
                                            ),
                                            "Não encontrado")
                                    )</f>
        <v>0</v>
      </c>
      <c r="S222" s="21">
        <f>R222*G222/1</f>
        <v>0</v>
      </c>
      <c r="T222" s="21">
        <f>IF(
                        C222="INSUMO",
                                        IFERROR(
                                            IF(
                                                INDEX(
                                                    Insumos!C:C,
                                                    MATCH(
                                                        A222&amp;B222,
                                                        Insumos!I:I,
                                                        0)
                                                )="Comissionamento",
                                                INDEX(
                                                    Insumos!F:F,
                                                    MATCH(
                                                        A222&amp;B222,
                                                        Insumos!I:I,
                                                        0)
                                                ),
                                                0
                                            ),
                                            "Não encontrado"),
                                        IFERROR(
                                            INDEX(U:U,
                                                MATCH(
                                                    A222&amp;B222,AG:AG,
                                                    0)
                                            ),
                                            "Não encontrado")
                                    )</f>
        <v>0</v>
      </c>
      <c r="U222" s="21">
        <f>T222*G222/1</f>
        <v>0</v>
      </c>
      <c r="V222" s="21">
        <f>IF(
                        C222="INSUMO",
                                        IFERROR(
                                            IF(
                                                INDEX(
                                                    Insumos!C:C,
                                                    MATCH(
                                                        A222&amp;B222,
                                                        Insumos!I:I,
                                                        0)
                                                )="Verba",
                                                INDEX(
                                                    Insumos!F:F,
                                                    MATCH(
                                                        A222&amp;B222,
                                                        Insumos!I:I,
                                                        0)
                                                ),
                                                0
                                            ),
                                            "Não encontrado"),
                                        IFERROR(
                                            INDEX(W:W,
                                                MATCH(
                                                    A222&amp;B222,AG:AG,
                                                    0)
                                            ),
                                            "Não encontrado")
                                    )</f>
        <v>0</v>
      </c>
      <c r="W222" s="21">
        <f>V222*G222/1</f>
        <v>0</v>
      </c>
      <c r="X222" s="21">
        <f>IF(
                        C222="INSUMO",
                                        IFERROR(
                                            IF(
                                                INDEX(
                                                    Insumos!C:C,
                                                    MATCH(
                                                        A222&amp;B222,
                                                        Insumos!I:I,
                                                        0)
                                                )="Outro",
                                                INDEX(
                                                    Insumos!F:F,
                                                    MATCH(
                                                        A222&amp;B222,
                                                        Insumos!I:I,
                                                        0)
                                                ),
                                                0
                                            ),
                                            "Não encontrado"),
                                        IFERROR(
                                            INDEX(Y:Y,
                                                MATCH(
                                                    A222&amp;B222,AG:AG,
                                                    0)
                                            ),
                                            "Não encontrado")
                                    )</f>
        <v>0</v>
      </c>
      <c r="Y222" s="21">
        <f>X222*G222/1</f>
        <v>0</v>
      </c>
      <c r="Z222" s="21">
        <f>IF(
                            C222="INSUMO",
                            IFERROR(
                                INDEX(
                                    Insumos!F:F,
                                    MATCH(
                                        A222&amp;B222,
                                        Insumos!I:I,
                                        0)
                                ),
                                "Não encontrado"),
                            IFERROR(
                                INDEX(AA:AA,
                                    MATCH(
                                        A222&amp;B222,AG:AG,
                                        0)
                                ),
                                "Não encontrado")
                        )</f>
        <v>59.647397231999989</v>
      </c>
      <c r="AA222" s="21">
        <f>G222*Z222</f>
        <v>59.647397231999989</v>
      </c>
      <c r="AB222" s="45"/>
      <c r="AC222" s="45"/>
      <c r="AD222" s="61" t="s">
        <v>89</v>
      </c>
      <c r="AE222" s="72"/>
      <c r="AF222" s="72"/>
    </row>
    <row r="223" spans="1:33" ht="38.25" x14ac:dyDescent="0.2">
      <c r="A223" s="54" t="s">
        <v>702</v>
      </c>
      <c r="B223" s="55" t="s">
        <v>98</v>
      </c>
      <c r="C223" s="69" t="s">
        <v>46</v>
      </c>
      <c r="D223" s="57" t="s">
        <v>488</v>
      </c>
      <c r="E223" s="57" t="s">
        <v>703</v>
      </c>
      <c r="F223" s="16" t="s">
        <v>56</v>
      </c>
      <c r="G223" s="16">
        <v>1</v>
      </c>
      <c r="H223" s="20">
        <f>IF(
                        C223="INSUMO",
                                        IFERROR(
                                            IF(
                                                INDEX(
                                                    Insumos!C:C,
                                                    MATCH(
                                                        A223&amp;B223,
                                                        Insumos!I:I,
                                                        0)
                                                )="Material",
                                                INDEX(
                                                    Insumos!F:F,
                                                    MATCH(
                                                        A223&amp;B223,
                                                        Insumos!I:I,
                                                        0)
                                                ),
                                                0
                                            ),
                                            "Não encontrado"),
                                        IFERROR(
                                            INDEX(I:I,
                                                MATCH(
                                                    A223&amp;B223,AG:AG,
                                                    0)
                                            ),
                                            "Não encontrado")
                                    )</f>
        <v>6.0579999999999998</v>
      </c>
      <c r="I223" s="20">
        <f>H223*G223/1</f>
        <v>6.0579999999999998</v>
      </c>
      <c r="J223" s="20">
        <f>T223 + N223 + L223 + X223 + R223 + P223 + V223</f>
        <v>7.077011967999999</v>
      </c>
      <c r="K223" s="20">
        <f>U223 + O223 + M223 + Y223 + S223 + Q223 + W223</f>
        <v>7.077011967999999</v>
      </c>
      <c r="L223" s="20">
        <f>IF(
                        C223="INSUMO",
                                        IFERROR(
                                            IF(
                                                INDEX(
                                                    Insumos!C:C,
                                                    MATCH(
                                                        A223&amp;B223,
                                                        Insumos!I:I,
                                                        0)
                                                )="Mao_obra",
                                                INDEX(
                                                    Insumos!F:F,
                                                    MATCH(
                                                        A223&amp;B223,
                                                        Insumos!I:I,
                                                        0)
                                                ),
                                                0
                                            ),
                                            "Não encontrado"),
                                        IFERROR(
                                            INDEX(M:M,
                                                MATCH(
                                                    A223&amp;B223,AG:AG,
                                                    0)
                                            ),
                                            "Não encontrado")
                                    )</f>
        <v>7.077011967999999</v>
      </c>
      <c r="M223" s="20">
        <f>L223*G223/1</f>
        <v>7.077011967999999</v>
      </c>
      <c r="N223" s="20">
        <f>IF(
                        C223="INSUMO",
                                        IFERROR(
                                            IF(
                                                INDEX(
                                                    Insumos!C:C,
                                                    MATCH(
                                                        A223&amp;B223,
                                                        Insumos!I:I,
                                                        0)
                                                )="Equipamento",
                                                INDEX(
                                                    Insumos!F:F,
                                                    MATCH(
                                                        A223&amp;B223,
                                                        Insumos!I:I,
                                                        0)
                                                ),
                                                0
                                            ),
                                            "Não encontrado"),
                                        IFERROR(
                                            INDEX(O:O,
                                                MATCH(
                                                    A223&amp;B223,AG:AG,
                                                    0)
                                            ),
                                            "Não encontrado")
                                    )</f>
        <v>0</v>
      </c>
      <c r="O223" s="20">
        <f>N223*G223/1</f>
        <v>0</v>
      </c>
      <c r="P223" s="20">
        <f>IF(
                        C223="INSUMO",
                                        IFERROR(
                                            IF(
                                                INDEX(
                                                    Insumos!C:C,
                                                    MATCH(
                                                        A223&amp;B223,
                                                        Insumos!I:I,
                                                        0)
                                                )="Transporte",
                                                INDEX(
                                                    Insumos!F:F,
                                                    MATCH(
                                                        A223&amp;B223,
                                                        Insumos!I:I,
                                                        0)
                                                ),
                                                0
                                            ),
                                            "Não encontrado"),
                                        IFERROR(
                                            INDEX(Q:Q,
                                                MATCH(
                                                    A223&amp;B223,AG:AG,
                                                    0)
                                            ),
                                            "Não encontrado")
                                    )</f>
        <v>0</v>
      </c>
      <c r="Q223" s="20">
        <f>P223*G223/1</f>
        <v>0</v>
      </c>
      <c r="R223" s="20">
        <f>IF(
                        C223="INSUMO",
                                        IFERROR(
                                            IF(
                                                INDEX(
                                                    Insumos!C:C,
                                                    MATCH(
                                                        A223&amp;B223,
                                                        Insumos!I:I,
                                                        0)
                                                )="Terceirizados",
                                                INDEX(
                                                    Insumos!F:F,
                                                    MATCH(
                                                        A223&amp;B223,
                                                        Insumos!I:I,
                                                        0)
                                                ),
                                                0
                                            ),
                                            "Não encontrado"),
                                        IFERROR(
                                            INDEX(S:S,
                                                MATCH(
                                                    A223&amp;B223,AG:AG,
                                                    0)
                                            ),
                                            "Não encontrado")
                                    )</f>
        <v>0</v>
      </c>
      <c r="S223" s="20">
        <f>R223*G223/1</f>
        <v>0</v>
      </c>
      <c r="T223" s="20">
        <f>IF(
                        C223="INSUMO",
                                        IFERROR(
                                            IF(
                                                INDEX(
                                                    Insumos!C:C,
                                                    MATCH(
                                                        A223&amp;B223,
                                                        Insumos!I:I,
                                                        0)
                                                )="Comissionamento",
                                                INDEX(
                                                    Insumos!F:F,
                                                    MATCH(
                                                        A223&amp;B223,
                                                        Insumos!I:I,
                                                        0)
                                                ),
                                                0
                                            ),
                                            "Não encontrado"),
                                        IFERROR(
                                            INDEX(U:U,
                                                MATCH(
                                                    A223&amp;B223,AG:AG,
                                                    0)
                                            ),
                                            "Não encontrado")
                                    )</f>
        <v>0</v>
      </c>
      <c r="U223" s="20">
        <f>T223*G223/1</f>
        <v>0</v>
      </c>
      <c r="V223" s="20">
        <f>IF(
                        C223="INSUMO",
                                        IFERROR(
                                            IF(
                                                INDEX(
                                                    Insumos!C:C,
                                                    MATCH(
                                                        A223&amp;B223,
                                                        Insumos!I:I,
                                                        0)
                                                )="Verba",
                                                INDEX(
                                                    Insumos!F:F,
                                                    MATCH(
                                                        A223&amp;B223,
                                                        Insumos!I:I,
                                                        0)
                                                ),
                                                0
                                            ),
                                            "Não encontrado"),
                                        IFERROR(
                                            INDEX(W:W,
                                                MATCH(
                                                    A223&amp;B223,AG:AG,
                                                    0)
                                            ),
                                            "Não encontrado")
                                    )</f>
        <v>0</v>
      </c>
      <c r="W223" s="20">
        <f>V223*G223/1</f>
        <v>0</v>
      </c>
      <c r="X223" s="20">
        <f>IF(
                        C223="INSUMO",
                                        IFERROR(
                                            IF(
                                                INDEX(
                                                    Insumos!C:C,
                                                    MATCH(
                                                        A223&amp;B223,
                                                        Insumos!I:I,
                                                        0)
                                                )="Outro",
                                                INDEX(
                                                    Insumos!F:F,
                                                    MATCH(
                                                        A223&amp;B223,
                                                        Insumos!I:I,
                                                        0)
                                                ),
                                                0
                                            ),
                                            "Não encontrado"),
                                        IFERROR(
                                            INDEX(Y:Y,
                                                MATCH(
                                                    A223&amp;B223,AG:AG,
                                                    0)
                                            ),
                                            "Não encontrado")
                                    )</f>
        <v>0</v>
      </c>
      <c r="Y223" s="20">
        <f>X223*G223/1</f>
        <v>0</v>
      </c>
      <c r="Z223" s="20">
        <f>IF(
                            C223="INSUMO",
                            IFERROR(
                                INDEX(
                                    Insumos!F:F,
                                    MATCH(
                                        A223&amp;B223,
                                        Insumos!I:I,
                                        0)
                                ),
                                "Não encontrado"),
                            IFERROR(
                                INDEX(AA:AA,
                                    MATCH(
                                        A223&amp;B223,AG:AG,
                                        0)
                                ),
                                "Não encontrado")
                        )</f>
        <v>13.135011967999999</v>
      </c>
      <c r="AA223" s="20">
        <f>G223*Z223</f>
        <v>13.135011967999999</v>
      </c>
      <c r="AB223" s="44"/>
      <c r="AC223" s="44"/>
      <c r="AD223" s="57" t="s">
        <v>89</v>
      </c>
      <c r="AE223" s="70"/>
      <c r="AF223" s="70"/>
    </row>
    <row r="224" spans="1:33" ht="63.75" x14ac:dyDescent="0.2">
      <c r="A224" s="63" t="s">
        <v>314</v>
      </c>
      <c r="B224" s="64" t="s">
        <v>98</v>
      </c>
      <c r="C224" s="65" t="s">
        <v>89</v>
      </c>
      <c r="D224" s="66" t="s">
        <v>488</v>
      </c>
      <c r="E224" s="66" t="s">
        <v>706</v>
      </c>
      <c r="F224" s="67" t="s">
        <v>56</v>
      </c>
      <c r="G224" s="22"/>
      <c r="H224" s="23"/>
      <c r="I224" s="23">
        <f>SUM(I225:I227)</f>
        <v>13.133499999999998</v>
      </c>
      <c r="J224" s="23"/>
      <c r="K224" s="23">
        <f>SUM(K225:K227)</f>
        <v>28.252758715999999</v>
      </c>
      <c r="L224" s="23"/>
      <c r="M224" s="23">
        <f>SUM(M225:M227)</f>
        <v>28.252758715999999</v>
      </c>
      <c r="N224" s="23"/>
      <c r="O224" s="23">
        <f>SUM(O225:O227)</f>
        <v>0</v>
      </c>
      <c r="P224" s="23"/>
      <c r="Q224" s="23">
        <f>SUM(Q225:Q227)</f>
        <v>0</v>
      </c>
      <c r="R224" s="23"/>
      <c r="S224" s="23">
        <f>SUM(S225:S227)</f>
        <v>0</v>
      </c>
      <c r="T224" s="23"/>
      <c r="U224" s="23">
        <f>SUM(U225:U227)</f>
        <v>0</v>
      </c>
      <c r="V224" s="23"/>
      <c r="W224" s="23">
        <f>SUM(W225:W227)</f>
        <v>0</v>
      </c>
      <c r="X224" s="23"/>
      <c r="Y224" s="23">
        <f>SUM(Y225:Y227)</f>
        <v>0</v>
      </c>
      <c r="Z224" s="23"/>
      <c r="AA224" s="23">
        <f>SUM(AA225:AA227)</f>
        <v>41.386258715999993</v>
      </c>
      <c r="AB224" s="43" t="s">
        <v>89</v>
      </c>
      <c r="AC224" s="43"/>
      <c r="AD224" s="66" t="s">
        <v>89</v>
      </c>
      <c r="AE224" s="68" t="s">
        <v>89</v>
      </c>
      <c r="AF224" s="68" t="s">
        <v>659</v>
      </c>
      <c r="AG224" t="str">
        <f>A224&amp;B224&amp;C224</f>
        <v>91990SINAPI</v>
      </c>
    </row>
    <row r="225" spans="1:33" ht="25.5" x14ac:dyDescent="0.2">
      <c r="A225" s="59" t="s">
        <v>653</v>
      </c>
      <c r="B225" s="60" t="s">
        <v>98</v>
      </c>
      <c r="C225" s="71" t="s">
        <v>46</v>
      </c>
      <c r="D225" s="61" t="s">
        <v>488</v>
      </c>
      <c r="E225" s="61" t="s">
        <v>654</v>
      </c>
      <c r="F225" s="17" t="s">
        <v>511</v>
      </c>
      <c r="G225" s="17">
        <v>0.51100000000000001</v>
      </c>
      <c r="H225" s="21">
        <f>IF(
                        C225="INSUMO",
                                        IFERROR(
                                            IF(
                                                INDEX(
                                                    Insumos!C:C,
                                                    MATCH(
                                                        A225&amp;B225,
                                                        Insumos!I:I,
                                                        0)
                                                )="Material",
                                                INDEX(
                                                    Insumos!F:F,
                                                    MATCH(
                                                        A225&amp;B225,
                                                        Insumos!I:I,
                                                        0)
                                                ),
                                                0
                                            ),
                                            "Não encontrado"),
                                        IFERROR(
                                            INDEX(I:I,
                                                MATCH(
                                                    A225&amp;B225,AG:AG,
                                                    0)
                                            ),
                                            "Não encontrado")
                                    )</f>
        <v>4.25</v>
      </c>
      <c r="I225" s="21">
        <f>H225*G225/1</f>
        <v>2.1717499999999998</v>
      </c>
      <c r="J225" s="21">
        <f t="shared" ref="J225:K227" si="47">T225 + N225 + L225 + X225 + R225 + P225 + V225</f>
        <v>35.206640799999995</v>
      </c>
      <c r="K225" s="21">
        <f t="shared" si="47"/>
        <v>17.990593448799999</v>
      </c>
      <c r="L225" s="21">
        <f>IF(
                        C225="INSUMO",
                                        IFERROR(
                                            IF(
                                                INDEX(
                                                    Insumos!C:C,
                                                    MATCH(
                                                        A225&amp;B225,
                                                        Insumos!I:I,
                                                        0)
                                                )="Mao_obra",
                                                INDEX(
                                                    Insumos!F:F,
                                                    MATCH(
                                                        A225&amp;B225,
                                                        Insumos!I:I,
                                                        0)
                                                ),
                                                0
                                            ),
                                            "Não encontrado"),
                                        IFERROR(
                                            INDEX(M:M,
                                                MATCH(
                                                    A225&amp;B225,AG:AG,
                                                    0)
                                            ),
                                            "Não encontrado")
                                    )</f>
        <v>35.206640799999995</v>
      </c>
      <c r="M225" s="21">
        <f>L225*G225/1</f>
        <v>17.990593448799999</v>
      </c>
      <c r="N225" s="21">
        <f>IF(
                        C225="INSUMO",
                                        IFERROR(
                                            IF(
                                                INDEX(
                                                    Insumos!C:C,
                                                    MATCH(
                                                        A225&amp;B225,
                                                        Insumos!I:I,
                                                        0)
                                                )="Equipamento",
                                                INDEX(
                                                    Insumos!F:F,
                                                    MATCH(
                                                        A225&amp;B225,
                                                        Insumos!I:I,
                                                        0)
                                                ),
                                                0
                                            ),
                                            "Não encontrado"),
                                        IFERROR(
                                            INDEX(O:O,
                                                MATCH(
                                                    A225&amp;B225,AG:AG,
                                                    0)
                                            ),
                                            "Não encontrado")
                                    )</f>
        <v>0</v>
      </c>
      <c r="O225" s="21">
        <f>N225*G225/1</f>
        <v>0</v>
      </c>
      <c r="P225" s="21">
        <f>IF(
                        C225="INSUMO",
                                        IFERROR(
                                            IF(
                                                INDEX(
                                                    Insumos!C:C,
                                                    MATCH(
                                                        A225&amp;B225,
                                                        Insumos!I:I,
                                                        0)
                                                )="Transporte",
                                                INDEX(
                                                    Insumos!F:F,
                                                    MATCH(
                                                        A225&amp;B225,
                                                        Insumos!I:I,
                                                        0)
                                                ),
                                                0
                                            ),
                                            "Não encontrado"),
                                        IFERROR(
                                            INDEX(Q:Q,
                                                MATCH(
                                                    A225&amp;B225,AG:AG,
                                                    0)
                                            ),
                                            "Não encontrado")
                                    )</f>
        <v>0</v>
      </c>
      <c r="Q225" s="21">
        <f>P225*G225/1</f>
        <v>0</v>
      </c>
      <c r="R225" s="21">
        <f>IF(
                        C225="INSUMO",
                                        IFERROR(
                                            IF(
                                                INDEX(
                                                    Insumos!C:C,
                                                    MATCH(
                                                        A225&amp;B225,
                                                        Insumos!I:I,
                                                        0)
                                                )="Terceirizados",
                                                INDEX(
                                                    Insumos!F:F,
                                                    MATCH(
                                                        A225&amp;B225,
                                                        Insumos!I:I,
                                                        0)
                                                ),
                                                0
                                            ),
                                            "Não encontrado"),
                                        IFERROR(
                                            INDEX(S:S,
                                                MATCH(
                                                    A225&amp;B225,AG:AG,
                                                    0)
                                            ),
                                            "Não encontrado")
                                    )</f>
        <v>0</v>
      </c>
      <c r="S225" s="21">
        <f>R225*G225/1</f>
        <v>0</v>
      </c>
      <c r="T225" s="21">
        <f>IF(
                        C225="INSUMO",
                                        IFERROR(
                                            IF(
                                                INDEX(
                                                    Insumos!C:C,
                                                    MATCH(
                                                        A225&amp;B225,
                                                        Insumos!I:I,
                                                        0)
                                                )="Comissionamento",
                                                INDEX(
                                                    Insumos!F:F,
                                                    MATCH(
                                                        A225&amp;B225,
                                                        Insumos!I:I,
                                                        0)
                                                ),
                                                0
                                            ),
                                            "Não encontrado"),
                                        IFERROR(
                                            INDEX(U:U,
                                                MATCH(
                                                    A225&amp;B225,AG:AG,
                                                    0)
                                            ),
                                            "Não encontrado")
                                    )</f>
        <v>0</v>
      </c>
      <c r="U225" s="21">
        <f>T225*G225/1</f>
        <v>0</v>
      </c>
      <c r="V225" s="21">
        <f>IF(
                        C225="INSUMO",
                                        IFERROR(
                                            IF(
                                                INDEX(
                                                    Insumos!C:C,
                                                    MATCH(
                                                        A225&amp;B225,
                                                        Insumos!I:I,
                                                        0)
                                                )="Verba",
                                                INDEX(
                                                    Insumos!F:F,
                                                    MATCH(
                                                        A225&amp;B225,
                                                        Insumos!I:I,
                                                        0)
                                                ),
                                                0
                                            ),
                                            "Não encontrado"),
                                        IFERROR(
                                            INDEX(W:W,
                                                MATCH(
                                                    A225&amp;B225,AG:AG,
                                                    0)
                                            ),
                                            "Não encontrado")
                                    )</f>
        <v>0</v>
      </c>
      <c r="W225" s="21">
        <f>V225*G225/1</f>
        <v>0</v>
      </c>
      <c r="X225" s="21">
        <f>IF(
                        C225="INSUMO",
                                        IFERROR(
                                            IF(
                                                INDEX(
                                                    Insumos!C:C,
                                                    MATCH(
                                                        A225&amp;B225,
                                                        Insumos!I:I,
                                                        0)
                                                )="Outro",
                                                INDEX(
                                                    Insumos!F:F,
                                                    MATCH(
                                                        A225&amp;B225,
                                                        Insumos!I:I,
                                                        0)
                                                ),
                                                0
                                            ),
                                            "Não encontrado"),
                                        IFERROR(
                                            INDEX(Y:Y,
                                                MATCH(
                                                    A225&amp;B225,AG:AG,
                                                    0)
                                            ),
                                            "Não encontrado")
                                    )</f>
        <v>0</v>
      </c>
      <c r="Y225" s="21">
        <f>X225*G225/1</f>
        <v>0</v>
      </c>
      <c r="Z225" s="21">
        <f>IF(
                            C225="INSUMO",
                            IFERROR(
                                INDEX(
                                    Insumos!F:F,
                                    MATCH(
                                        A225&amp;B225,
                                        Insumos!I:I,
                                        0)
                                ),
                                "Não encontrado"),
                            IFERROR(
                                INDEX(AA:AA,
                                    MATCH(
                                        A225&amp;B225,AG:AG,
                                        0)
                                ),
                                "Não encontrado")
                        )</f>
        <v>39.456640799999995</v>
      </c>
      <c r="AA225" s="21">
        <f>G225*Z225</f>
        <v>20.162343448799998</v>
      </c>
      <c r="AB225" s="45"/>
      <c r="AC225" s="45"/>
      <c r="AD225" s="61" t="s">
        <v>89</v>
      </c>
      <c r="AE225" s="72"/>
      <c r="AF225" s="72"/>
    </row>
    <row r="226" spans="1:33" ht="25.5" x14ac:dyDescent="0.2">
      <c r="A226" s="54" t="s">
        <v>655</v>
      </c>
      <c r="B226" s="55" t="s">
        <v>98</v>
      </c>
      <c r="C226" s="69" t="s">
        <v>46</v>
      </c>
      <c r="D226" s="57" t="s">
        <v>488</v>
      </c>
      <c r="E226" s="57" t="s">
        <v>656</v>
      </c>
      <c r="F226" s="16" t="s">
        <v>511</v>
      </c>
      <c r="G226" s="16">
        <v>0.51100000000000001</v>
      </c>
      <c r="H226" s="20">
        <f>IF(
                        C226="INSUMO",
                                        IFERROR(
                                            IF(
                                                INDEX(
                                                    Insumos!C:C,
                                                    MATCH(
                                                        A226&amp;B226,
                                                        Insumos!I:I,
                                                        0)
                                                )="Material",
                                                INDEX(
                                                    Insumos!F:F,
                                                    MATCH(
                                                        A226&amp;B226,
                                                        Insumos!I:I,
                                                        0)
                                                ),
                                                0
                                            ),
                                            "Não encontrado"),
                                        IFERROR(
                                            INDEX(I:I,
                                                MATCH(
                                                    A226&amp;B226,AG:AG,
                                                    0)
                                            ),
                                            "Não encontrado")
                                    )</f>
        <v>4.25</v>
      </c>
      <c r="I226" s="20">
        <f>H226*G226/1</f>
        <v>2.1717499999999998</v>
      </c>
      <c r="J226" s="20">
        <f t="shared" si="47"/>
        <v>20.0825152</v>
      </c>
      <c r="K226" s="20">
        <f t="shared" si="47"/>
        <v>10.2621652672</v>
      </c>
      <c r="L226" s="20">
        <f>IF(
                        C226="INSUMO",
                                        IFERROR(
                                            IF(
                                                INDEX(
                                                    Insumos!C:C,
                                                    MATCH(
                                                        A226&amp;B226,
                                                        Insumos!I:I,
                                                        0)
                                                )="Mao_obra",
                                                INDEX(
                                                    Insumos!F:F,
                                                    MATCH(
                                                        A226&amp;B226,
                                                        Insumos!I:I,
                                                        0)
                                                ),
                                                0
                                            ),
                                            "Não encontrado"),
                                        IFERROR(
                                            INDEX(M:M,
                                                MATCH(
                                                    A226&amp;B226,AG:AG,
                                                    0)
                                            ),
                                            "Não encontrado")
                                    )</f>
        <v>20.0825152</v>
      </c>
      <c r="M226" s="20">
        <f>L226*G226/1</f>
        <v>10.2621652672</v>
      </c>
      <c r="N226" s="20">
        <f>IF(
                        C226="INSUMO",
                                        IFERROR(
                                            IF(
                                                INDEX(
                                                    Insumos!C:C,
                                                    MATCH(
                                                        A226&amp;B226,
                                                        Insumos!I:I,
                                                        0)
                                                )="Equipamento",
                                                INDEX(
                                                    Insumos!F:F,
                                                    MATCH(
                                                        A226&amp;B226,
                                                        Insumos!I:I,
                                                        0)
                                                ),
                                                0
                                            ),
                                            "Não encontrado"),
                                        IFERROR(
                                            INDEX(O:O,
                                                MATCH(
                                                    A226&amp;B226,AG:AG,
                                                    0)
                                            ),
                                            "Não encontrado")
                                    )</f>
        <v>0</v>
      </c>
      <c r="O226" s="20">
        <f>N226*G226/1</f>
        <v>0</v>
      </c>
      <c r="P226" s="20">
        <f>IF(
                        C226="INSUMO",
                                        IFERROR(
                                            IF(
                                                INDEX(
                                                    Insumos!C:C,
                                                    MATCH(
                                                        A226&amp;B226,
                                                        Insumos!I:I,
                                                        0)
                                                )="Transporte",
                                                INDEX(
                                                    Insumos!F:F,
                                                    MATCH(
                                                        A226&amp;B226,
                                                        Insumos!I:I,
                                                        0)
                                                ),
                                                0
                                            ),
                                            "Não encontrado"),
                                        IFERROR(
                                            INDEX(Q:Q,
                                                MATCH(
                                                    A226&amp;B226,AG:AG,
                                                    0)
                                            ),
                                            "Não encontrado")
                                    )</f>
        <v>0</v>
      </c>
      <c r="Q226" s="20">
        <f>P226*G226/1</f>
        <v>0</v>
      </c>
      <c r="R226" s="20">
        <f>IF(
                        C226="INSUMO",
                                        IFERROR(
                                            IF(
                                                INDEX(
                                                    Insumos!C:C,
                                                    MATCH(
                                                        A226&amp;B226,
                                                        Insumos!I:I,
                                                        0)
                                                )="Terceirizados",
                                                INDEX(
                                                    Insumos!F:F,
                                                    MATCH(
                                                        A226&amp;B226,
                                                        Insumos!I:I,
                                                        0)
                                                ),
                                                0
                                            ),
                                            "Não encontrado"),
                                        IFERROR(
                                            INDEX(S:S,
                                                MATCH(
                                                    A226&amp;B226,AG:AG,
                                                    0)
                                            ),
                                            "Não encontrado")
                                    )</f>
        <v>0</v>
      </c>
      <c r="S226" s="20">
        <f>R226*G226/1</f>
        <v>0</v>
      </c>
      <c r="T226" s="20">
        <f>IF(
                        C226="INSUMO",
                                        IFERROR(
                                            IF(
                                                INDEX(
                                                    Insumos!C:C,
                                                    MATCH(
                                                        A226&amp;B226,
                                                        Insumos!I:I,
                                                        0)
                                                )="Comissionamento",
                                                INDEX(
                                                    Insumos!F:F,
                                                    MATCH(
                                                        A226&amp;B226,
                                                        Insumos!I:I,
                                                        0)
                                                ),
                                                0
                                            ),
                                            "Não encontrado"),
                                        IFERROR(
                                            INDEX(U:U,
                                                MATCH(
                                                    A226&amp;B226,AG:AG,
                                                    0)
                                            ),
                                            "Não encontrado")
                                    )</f>
        <v>0</v>
      </c>
      <c r="U226" s="20">
        <f>T226*G226/1</f>
        <v>0</v>
      </c>
      <c r="V226" s="20">
        <f>IF(
                        C226="INSUMO",
                                        IFERROR(
                                            IF(
                                                INDEX(
                                                    Insumos!C:C,
                                                    MATCH(
                                                        A226&amp;B226,
                                                        Insumos!I:I,
                                                        0)
                                                )="Verba",
                                                INDEX(
                                                    Insumos!F:F,
                                                    MATCH(
                                                        A226&amp;B226,
                                                        Insumos!I:I,
                                                        0)
                                                ),
                                                0
                                            ),
                                            "Não encontrado"),
                                        IFERROR(
                                            INDEX(W:W,
                                                MATCH(
                                                    A226&amp;B226,AG:AG,
                                                    0)
                                            ),
                                            "Não encontrado")
                                    )</f>
        <v>0</v>
      </c>
      <c r="W226" s="20">
        <f>V226*G226/1</f>
        <v>0</v>
      </c>
      <c r="X226" s="20">
        <f>IF(
                        C226="INSUMO",
                                        IFERROR(
                                            IF(
                                                INDEX(
                                                    Insumos!C:C,
                                                    MATCH(
                                                        A226&amp;B226,
                                                        Insumos!I:I,
                                                        0)
                                                )="Outro",
                                                INDEX(
                                                    Insumos!F:F,
                                                    MATCH(
                                                        A226&amp;B226,
                                                        Insumos!I:I,
                                                        0)
                                                ),
                                                0
                                            ),
                                            "Não encontrado"),
                                        IFERROR(
                                            INDEX(Y:Y,
                                                MATCH(
                                                    A226&amp;B226,AG:AG,
                                                    0)
                                            ),
                                            "Não encontrado")
                                    )</f>
        <v>0</v>
      </c>
      <c r="Y226" s="20">
        <f>X226*G226/1</f>
        <v>0</v>
      </c>
      <c r="Z226" s="20">
        <f>IF(
                            C226="INSUMO",
                            IFERROR(
                                INDEX(
                                    Insumos!F:F,
                                    MATCH(
                                        A226&amp;B226,
                                        Insumos!I:I,
                                        0)
                                ),
                                "Não encontrado"),
                            IFERROR(
                                INDEX(AA:AA,
                                    MATCH(
                                        A226&amp;B226,AG:AG,
                                        0)
                                ),
                                "Não encontrado")
                        )</f>
        <v>24.3325152</v>
      </c>
      <c r="AA226" s="20">
        <f>G226*Z226</f>
        <v>12.4339152672</v>
      </c>
      <c r="AB226" s="44"/>
      <c r="AC226" s="44"/>
      <c r="AD226" s="57" t="s">
        <v>89</v>
      </c>
      <c r="AE226" s="70"/>
      <c r="AF226" s="70"/>
    </row>
    <row r="227" spans="1:33" x14ac:dyDescent="0.2">
      <c r="A227" s="59" t="s">
        <v>707</v>
      </c>
      <c r="B227" s="60" t="s">
        <v>98</v>
      </c>
      <c r="C227" s="71" t="s">
        <v>58</v>
      </c>
      <c r="D227" s="61" t="s">
        <v>488</v>
      </c>
      <c r="E227" s="61" t="s">
        <v>708</v>
      </c>
      <c r="F227" s="17" t="s">
        <v>56</v>
      </c>
      <c r="G227" s="17">
        <v>1</v>
      </c>
      <c r="H227" s="21">
        <f>IF(
                        C227="INSUMO",
                                        IFERROR(
                                            IF(
                                                INDEX(
                                                    Insumos!C:C,
                                                    MATCH(
                                                        A227&amp;B227,
                                                        Insumos!I:I,
                                                        0)
                                                )="Material",
                                                INDEX(
                                                    Insumos!F:F,
                                                    MATCH(
                                                        A227&amp;B227,
                                                        Insumos!I:I,
                                                        0)
                                                ),
                                                0
                                            ),
                                            "Não encontrado"),
                                        IFERROR(
                                            INDEX(I:I,
                                                MATCH(
                                                    A227&amp;B227,AG:AG,
                                                    0)
                                            ),
                                            "Não encontrado")
                                    )</f>
        <v>8.7899999999999991</v>
      </c>
      <c r="I227" s="21">
        <f>H227*G227/1</f>
        <v>8.7899999999999991</v>
      </c>
      <c r="J227" s="21">
        <f t="shared" si="47"/>
        <v>0</v>
      </c>
      <c r="K227" s="21">
        <f t="shared" si="47"/>
        <v>0</v>
      </c>
      <c r="L227" s="21">
        <f>IF(
                        C227="INSUMO",
                                        IFERROR(
                                            IF(
                                                INDEX(
                                                    Insumos!C:C,
                                                    MATCH(
                                                        A227&amp;B227,
                                                        Insumos!I:I,
                                                        0)
                                                )="Mao_obra",
                                                INDEX(
                                                    Insumos!F:F,
                                                    MATCH(
                                                        A227&amp;B227,
                                                        Insumos!I:I,
                                                        0)
                                                ),
                                                0
                                            ),
                                            "Não encontrado"),
                                        IFERROR(
                                            INDEX(M:M,
                                                MATCH(
                                                    A227&amp;B227,AG:AG,
                                                    0)
                                            ),
                                            "Não encontrado")
                                    )</f>
        <v>0</v>
      </c>
      <c r="M227" s="21">
        <f>L227*G227/1</f>
        <v>0</v>
      </c>
      <c r="N227" s="21">
        <f>IF(
                        C227="INSUMO",
                                        IFERROR(
                                            IF(
                                                INDEX(
                                                    Insumos!C:C,
                                                    MATCH(
                                                        A227&amp;B227,
                                                        Insumos!I:I,
                                                        0)
                                                )="Equipamento",
                                                INDEX(
                                                    Insumos!F:F,
                                                    MATCH(
                                                        A227&amp;B227,
                                                        Insumos!I:I,
                                                        0)
                                                ),
                                                0
                                            ),
                                            "Não encontrado"),
                                        IFERROR(
                                            INDEX(O:O,
                                                MATCH(
                                                    A227&amp;B227,AG:AG,
                                                    0)
                                            ),
                                            "Não encontrado")
                                    )</f>
        <v>0</v>
      </c>
      <c r="O227" s="21">
        <f>N227*G227/1</f>
        <v>0</v>
      </c>
      <c r="P227" s="21">
        <f>IF(
                        C227="INSUMO",
                                        IFERROR(
                                            IF(
                                                INDEX(
                                                    Insumos!C:C,
                                                    MATCH(
                                                        A227&amp;B227,
                                                        Insumos!I:I,
                                                        0)
                                                )="Transporte",
                                                INDEX(
                                                    Insumos!F:F,
                                                    MATCH(
                                                        A227&amp;B227,
                                                        Insumos!I:I,
                                                        0)
                                                ),
                                                0
                                            ),
                                            "Não encontrado"),
                                        IFERROR(
                                            INDEX(Q:Q,
                                                MATCH(
                                                    A227&amp;B227,AG:AG,
                                                    0)
                                            ),
                                            "Não encontrado")
                                    )</f>
        <v>0</v>
      </c>
      <c r="Q227" s="21">
        <f>P227*G227/1</f>
        <v>0</v>
      </c>
      <c r="R227" s="21">
        <f>IF(
                        C227="INSUMO",
                                        IFERROR(
                                            IF(
                                                INDEX(
                                                    Insumos!C:C,
                                                    MATCH(
                                                        A227&amp;B227,
                                                        Insumos!I:I,
                                                        0)
                                                )="Terceirizados",
                                                INDEX(
                                                    Insumos!F:F,
                                                    MATCH(
                                                        A227&amp;B227,
                                                        Insumos!I:I,
                                                        0)
                                                ),
                                                0
                                            ),
                                            "Não encontrado"),
                                        IFERROR(
                                            INDEX(S:S,
                                                MATCH(
                                                    A227&amp;B227,AG:AG,
                                                    0)
                                            ),
                                            "Não encontrado")
                                    )</f>
        <v>0</v>
      </c>
      <c r="S227" s="21">
        <f>R227*G227/1</f>
        <v>0</v>
      </c>
      <c r="T227" s="21">
        <f>IF(
                        C227="INSUMO",
                                        IFERROR(
                                            IF(
                                                INDEX(
                                                    Insumos!C:C,
                                                    MATCH(
                                                        A227&amp;B227,
                                                        Insumos!I:I,
                                                        0)
                                                )="Comissionamento",
                                                INDEX(
                                                    Insumos!F:F,
                                                    MATCH(
                                                        A227&amp;B227,
                                                        Insumos!I:I,
                                                        0)
                                                ),
                                                0
                                            ),
                                            "Não encontrado"),
                                        IFERROR(
                                            INDEX(U:U,
                                                MATCH(
                                                    A227&amp;B227,AG:AG,
                                                    0)
                                            ),
                                            "Não encontrado")
                                    )</f>
        <v>0</v>
      </c>
      <c r="U227" s="21">
        <f>T227*G227/1</f>
        <v>0</v>
      </c>
      <c r="V227" s="21">
        <f>IF(
                        C227="INSUMO",
                                        IFERROR(
                                            IF(
                                                INDEX(
                                                    Insumos!C:C,
                                                    MATCH(
                                                        A227&amp;B227,
                                                        Insumos!I:I,
                                                        0)
                                                )="Verba",
                                                INDEX(
                                                    Insumos!F:F,
                                                    MATCH(
                                                        A227&amp;B227,
                                                        Insumos!I:I,
                                                        0)
                                                ),
                                                0
                                            ),
                                            "Não encontrado"),
                                        IFERROR(
                                            INDEX(W:W,
                                                MATCH(
                                                    A227&amp;B227,AG:AG,
                                                    0)
                                            ),
                                            "Não encontrado")
                                    )</f>
        <v>0</v>
      </c>
      <c r="W227" s="21">
        <f>V227*G227/1</f>
        <v>0</v>
      </c>
      <c r="X227" s="21">
        <f>IF(
                        C227="INSUMO",
                                        IFERROR(
                                            IF(
                                                INDEX(
                                                    Insumos!C:C,
                                                    MATCH(
                                                        A227&amp;B227,
                                                        Insumos!I:I,
                                                        0)
                                                )="Outro",
                                                INDEX(
                                                    Insumos!F:F,
                                                    MATCH(
                                                        A227&amp;B227,
                                                        Insumos!I:I,
                                                        0)
                                                ),
                                                0
                                            ),
                                            "Não encontrado"),
                                        IFERROR(
                                            INDEX(Y:Y,
                                                MATCH(
                                                    A227&amp;B227,AG:AG,
                                                    0)
                                            ),
                                            "Não encontrado")
                                    )</f>
        <v>0</v>
      </c>
      <c r="Y227" s="21">
        <f>X227*G227/1</f>
        <v>0</v>
      </c>
      <c r="Z227" s="21">
        <f>IF(
                            C227="INSUMO",
                            IFERROR(
                                INDEX(
                                    Insumos!F:F,
                                    MATCH(
                                        A227&amp;B227,
                                        Insumos!I:I,
                                        0)
                                ),
                                "Não encontrado"),
                            IFERROR(
                                INDEX(AA:AA,
                                    MATCH(
                                        A227&amp;B227,AG:AG,
                                        0)
                                ),
                                "Não encontrado")
                        )</f>
        <v>8.7899999999999991</v>
      </c>
      <c r="AA227" s="21">
        <f>G227*Z227</f>
        <v>8.7899999999999991</v>
      </c>
      <c r="AB227" s="45"/>
      <c r="AC227" s="45"/>
      <c r="AD227" s="61" t="s">
        <v>89</v>
      </c>
      <c r="AE227" s="72"/>
      <c r="AF227" s="72"/>
    </row>
    <row r="228" spans="1:33" ht="63.75" x14ac:dyDescent="0.2">
      <c r="A228" s="63" t="s">
        <v>317</v>
      </c>
      <c r="B228" s="64" t="s">
        <v>98</v>
      </c>
      <c r="C228" s="65" t="s">
        <v>89</v>
      </c>
      <c r="D228" s="66" t="s">
        <v>488</v>
      </c>
      <c r="E228" s="66" t="s">
        <v>318</v>
      </c>
      <c r="F228" s="67" t="s">
        <v>56</v>
      </c>
      <c r="G228" s="22"/>
      <c r="H228" s="23"/>
      <c r="I228" s="23">
        <f>SUM(I229:I231)</f>
        <v>22.441999999999997</v>
      </c>
      <c r="J228" s="23"/>
      <c r="K228" s="23">
        <f>SUM(K229:K231)</f>
        <v>31.62539723199999</v>
      </c>
      <c r="L228" s="23"/>
      <c r="M228" s="23">
        <f>SUM(M229:M231)</f>
        <v>31.62539723199999</v>
      </c>
      <c r="N228" s="23"/>
      <c r="O228" s="23">
        <f>SUM(O229:O231)</f>
        <v>0</v>
      </c>
      <c r="P228" s="23"/>
      <c r="Q228" s="23">
        <f>SUM(Q229:Q231)</f>
        <v>0</v>
      </c>
      <c r="R228" s="23"/>
      <c r="S228" s="23">
        <f>SUM(S229:S231)</f>
        <v>0</v>
      </c>
      <c r="T228" s="23"/>
      <c r="U228" s="23">
        <f>SUM(U229:U231)</f>
        <v>0</v>
      </c>
      <c r="V228" s="23"/>
      <c r="W228" s="23">
        <f>SUM(W229:W231)</f>
        <v>0</v>
      </c>
      <c r="X228" s="23"/>
      <c r="Y228" s="23">
        <f>SUM(Y229:Y231)</f>
        <v>0</v>
      </c>
      <c r="Z228" s="23"/>
      <c r="AA228" s="23">
        <f>SUM(AA229:AA231)</f>
        <v>54.06739723199999</v>
      </c>
      <c r="AB228" s="43" t="s">
        <v>89</v>
      </c>
      <c r="AC228" s="43"/>
      <c r="AD228" s="66" t="s">
        <v>89</v>
      </c>
      <c r="AE228" s="68" t="s">
        <v>89</v>
      </c>
      <c r="AF228" s="68" t="s">
        <v>659</v>
      </c>
      <c r="AG228" t="str">
        <f>A228&amp;B228&amp;C228</f>
        <v>92002SINAPI</v>
      </c>
    </row>
    <row r="229" spans="1:33" ht="25.5" x14ac:dyDescent="0.2">
      <c r="A229" s="59" t="s">
        <v>653</v>
      </c>
      <c r="B229" s="60" t="s">
        <v>98</v>
      </c>
      <c r="C229" s="71" t="s">
        <v>46</v>
      </c>
      <c r="D229" s="61" t="s">
        <v>488</v>
      </c>
      <c r="E229" s="61" t="s">
        <v>654</v>
      </c>
      <c r="F229" s="17" t="s">
        <v>511</v>
      </c>
      <c r="G229" s="17">
        <v>0.57199999999999995</v>
      </c>
      <c r="H229" s="21">
        <f>IF(
                        C229="INSUMO",
                                        IFERROR(
                                            IF(
                                                INDEX(
                                                    Insumos!C:C,
                                                    MATCH(
                                                        A229&amp;B229,
                                                        Insumos!I:I,
                                                        0)
                                                )="Material",
                                                INDEX(
                                                    Insumos!F:F,
                                                    MATCH(
                                                        A229&amp;B229,
                                                        Insumos!I:I,
                                                        0)
                                                ),
                                                0
                                            ),
                                            "Não encontrado"),
                                        IFERROR(
                                            INDEX(I:I,
                                                MATCH(
                                                    A229&amp;B229,AG:AG,
                                                    0)
                                            ),
                                            "Não encontrado")
                                    )</f>
        <v>4.25</v>
      </c>
      <c r="I229" s="21">
        <f>H229*G229/1</f>
        <v>2.4309999999999996</v>
      </c>
      <c r="J229" s="21">
        <f t="shared" ref="J229:K231" si="48">T229 + N229 + L229 + X229 + R229 + P229 + V229</f>
        <v>35.206640799999995</v>
      </c>
      <c r="K229" s="21">
        <f t="shared" si="48"/>
        <v>20.138198537599994</v>
      </c>
      <c r="L229" s="21">
        <f>IF(
                        C229="INSUMO",
                                        IFERROR(
                                            IF(
                                                INDEX(
                                                    Insumos!C:C,
                                                    MATCH(
                                                        A229&amp;B229,
                                                        Insumos!I:I,
                                                        0)
                                                )="Mao_obra",
                                                INDEX(
                                                    Insumos!F:F,
                                                    MATCH(
                                                        A229&amp;B229,
                                                        Insumos!I:I,
                                                        0)
                                                ),
                                                0
                                            ),
                                            "Não encontrado"),
                                        IFERROR(
                                            INDEX(M:M,
                                                MATCH(
                                                    A229&amp;B229,AG:AG,
                                                    0)
                                            ),
                                            "Não encontrado")
                                    )</f>
        <v>35.206640799999995</v>
      </c>
      <c r="M229" s="21">
        <f>L229*G229/1</f>
        <v>20.138198537599994</v>
      </c>
      <c r="N229" s="21">
        <f>IF(
                        C229="INSUMO",
                                        IFERROR(
                                            IF(
                                                INDEX(
                                                    Insumos!C:C,
                                                    MATCH(
                                                        A229&amp;B229,
                                                        Insumos!I:I,
                                                        0)
                                                )="Equipamento",
                                                INDEX(
                                                    Insumos!F:F,
                                                    MATCH(
                                                        A229&amp;B229,
                                                        Insumos!I:I,
                                                        0)
                                                ),
                                                0
                                            ),
                                            "Não encontrado"),
                                        IFERROR(
                                            INDEX(O:O,
                                                MATCH(
                                                    A229&amp;B229,AG:AG,
                                                    0)
                                            ),
                                            "Não encontrado")
                                    )</f>
        <v>0</v>
      </c>
      <c r="O229" s="21">
        <f>N229*G229/1</f>
        <v>0</v>
      </c>
      <c r="P229" s="21">
        <f>IF(
                        C229="INSUMO",
                                        IFERROR(
                                            IF(
                                                INDEX(
                                                    Insumos!C:C,
                                                    MATCH(
                                                        A229&amp;B229,
                                                        Insumos!I:I,
                                                        0)
                                                )="Transporte",
                                                INDEX(
                                                    Insumos!F:F,
                                                    MATCH(
                                                        A229&amp;B229,
                                                        Insumos!I:I,
                                                        0)
                                                ),
                                                0
                                            ),
                                            "Não encontrado"),
                                        IFERROR(
                                            INDEX(Q:Q,
                                                MATCH(
                                                    A229&amp;B229,AG:AG,
                                                    0)
                                            ),
                                            "Não encontrado")
                                    )</f>
        <v>0</v>
      </c>
      <c r="Q229" s="21">
        <f>P229*G229/1</f>
        <v>0</v>
      </c>
      <c r="R229" s="21">
        <f>IF(
                        C229="INSUMO",
                                        IFERROR(
                                            IF(
                                                INDEX(
                                                    Insumos!C:C,
                                                    MATCH(
                                                        A229&amp;B229,
                                                        Insumos!I:I,
                                                        0)
                                                )="Terceirizados",
                                                INDEX(
                                                    Insumos!F:F,
                                                    MATCH(
                                                        A229&amp;B229,
                                                        Insumos!I:I,
                                                        0)
                                                ),
                                                0
                                            ),
                                            "Não encontrado"),
                                        IFERROR(
                                            INDEX(S:S,
                                                MATCH(
                                                    A229&amp;B229,AG:AG,
                                                    0)
                                            ),
                                            "Não encontrado")
                                    )</f>
        <v>0</v>
      </c>
      <c r="S229" s="21">
        <f>R229*G229/1</f>
        <v>0</v>
      </c>
      <c r="T229" s="21">
        <f>IF(
                        C229="INSUMO",
                                        IFERROR(
                                            IF(
                                                INDEX(
                                                    Insumos!C:C,
                                                    MATCH(
                                                        A229&amp;B229,
                                                        Insumos!I:I,
                                                        0)
                                                )="Comissionamento",
                                                INDEX(
                                                    Insumos!F:F,
                                                    MATCH(
                                                        A229&amp;B229,
                                                        Insumos!I:I,
                                                        0)
                                                ),
                                                0
                                            ),
                                            "Não encontrado"),
                                        IFERROR(
                                            INDEX(U:U,
                                                MATCH(
                                                    A229&amp;B229,AG:AG,
                                                    0)
                                            ),
                                            "Não encontrado")
                                    )</f>
        <v>0</v>
      </c>
      <c r="U229" s="21">
        <f>T229*G229/1</f>
        <v>0</v>
      </c>
      <c r="V229" s="21">
        <f>IF(
                        C229="INSUMO",
                                        IFERROR(
                                            IF(
                                                INDEX(
                                                    Insumos!C:C,
                                                    MATCH(
                                                        A229&amp;B229,
                                                        Insumos!I:I,
                                                        0)
                                                )="Verba",
                                                INDEX(
                                                    Insumos!F:F,
                                                    MATCH(
                                                        A229&amp;B229,
                                                        Insumos!I:I,
                                                        0)
                                                ),
                                                0
                                            ),
                                            "Não encontrado"),
                                        IFERROR(
                                            INDEX(W:W,
                                                MATCH(
                                                    A229&amp;B229,AG:AG,
                                                    0)
                                            ),
                                            "Não encontrado")
                                    )</f>
        <v>0</v>
      </c>
      <c r="W229" s="21">
        <f>V229*G229/1</f>
        <v>0</v>
      </c>
      <c r="X229" s="21">
        <f>IF(
                        C229="INSUMO",
                                        IFERROR(
                                            IF(
                                                INDEX(
                                                    Insumos!C:C,
                                                    MATCH(
                                                        A229&amp;B229,
                                                        Insumos!I:I,
                                                        0)
                                                )="Outro",
                                                INDEX(
                                                    Insumos!F:F,
                                                    MATCH(
                                                        A229&amp;B229,
                                                        Insumos!I:I,
                                                        0)
                                                ),
                                                0
                                            ),
                                            "Não encontrado"),
                                        IFERROR(
                                            INDEX(Y:Y,
                                                MATCH(
                                                    A229&amp;B229,AG:AG,
                                                    0)
                                            ),
                                            "Não encontrado")
                                    )</f>
        <v>0</v>
      </c>
      <c r="Y229" s="21">
        <f>X229*G229/1</f>
        <v>0</v>
      </c>
      <c r="Z229" s="21">
        <f>IF(
                            C229="INSUMO",
                            IFERROR(
                                INDEX(
                                    Insumos!F:F,
                                    MATCH(
                                        A229&amp;B229,
                                        Insumos!I:I,
                                        0)
                                ),
                                "Não encontrado"),
                            IFERROR(
                                INDEX(AA:AA,
                                    MATCH(
                                        A229&amp;B229,AG:AG,
                                        0)
                                ),
                                "Não encontrado")
                        )</f>
        <v>39.456640799999995</v>
      </c>
      <c r="AA229" s="21">
        <f>G229*Z229</f>
        <v>22.569198537599995</v>
      </c>
      <c r="AB229" s="45"/>
      <c r="AC229" s="45"/>
      <c r="AD229" s="61" t="s">
        <v>89</v>
      </c>
      <c r="AE229" s="72"/>
      <c r="AF229" s="72"/>
    </row>
    <row r="230" spans="1:33" ht="25.5" x14ac:dyDescent="0.2">
      <c r="A230" s="54" t="s">
        <v>655</v>
      </c>
      <c r="B230" s="55" t="s">
        <v>98</v>
      </c>
      <c r="C230" s="69" t="s">
        <v>46</v>
      </c>
      <c r="D230" s="57" t="s">
        <v>488</v>
      </c>
      <c r="E230" s="57" t="s">
        <v>656</v>
      </c>
      <c r="F230" s="16" t="s">
        <v>511</v>
      </c>
      <c r="G230" s="16">
        <v>0.57199999999999995</v>
      </c>
      <c r="H230" s="20">
        <f>IF(
                        C230="INSUMO",
                                        IFERROR(
                                            IF(
                                                INDEX(
                                                    Insumos!C:C,
                                                    MATCH(
                                                        A230&amp;B230,
                                                        Insumos!I:I,
                                                        0)
                                                )="Material",
                                                INDEX(
                                                    Insumos!F:F,
                                                    MATCH(
                                                        A230&amp;B230,
                                                        Insumos!I:I,
                                                        0)
                                                ),
                                                0
                                            ),
                                            "Não encontrado"),
                                        IFERROR(
                                            INDEX(I:I,
                                                MATCH(
                                                    A230&amp;B230,AG:AG,
                                                    0)
                                            ),
                                            "Não encontrado")
                                    )</f>
        <v>4.25</v>
      </c>
      <c r="I230" s="20">
        <f>H230*G230/1</f>
        <v>2.4309999999999996</v>
      </c>
      <c r="J230" s="20">
        <f t="shared" si="48"/>
        <v>20.0825152</v>
      </c>
      <c r="K230" s="20">
        <f t="shared" si="48"/>
        <v>11.487198694399998</v>
      </c>
      <c r="L230" s="20">
        <f>IF(
                        C230="INSUMO",
                                        IFERROR(
                                            IF(
                                                INDEX(
                                                    Insumos!C:C,
                                                    MATCH(
                                                        A230&amp;B230,
                                                        Insumos!I:I,
                                                        0)
                                                )="Mao_obra",
                                                INDEX(
                                                    Insumos!F:F,
                                                    MATCH(
                                                        A230&amp;B230,
                                                        Insumos!I:I,
                                                        0)
                                                ),
                                                0
                                            ),
                                            "Não encontrado"),
                                        IFERROR(
                                            INDEX(M:M,
                                                MATCH(
                                                    A230&amp;B230,AG:AG,
                                                    0)
                                            ),
                                            "Não encontrado")
                                    )</f>
        <v>20.0825152</v>
      </c>
      <c r="M230" s="20">
        <f>L230*G230/1</f>
        <v>11.487198694399998</v>
      </c>
      <c r="N230" s="20">
        <f>IF(
                        C230="INSUMO",
                                        IFERROR(
                                            IF(
                                                INDEX(
                                                    Insumos!C:C,
                                                    MATCH(
                                                        A230&amp;B230,
                                                        Insumos!I:I,
                                                        0)
                                                )="Equipamento",
                                                INDEX(
                                                    Insumos!F:F,
                                                    MATCH(
                                                        A230&amp;B230,
                                                        Insumos!I:I,
                                                        0)
                                                ),
                                                0
                                            ),
                                            "Não encontrado"),
                                        IFERROR(
                                            INDEX(O:O,
                                                MATCH(
                                                    A230&amp;B230,AG:AG,
                                                    0)
                                            ),
                                            "Não encontrado")
                                    )</f>
        <v>0</v>
      </c>
      <c r="O230" s="20">
        <f>N230*G230/1</f>
        <v>0</v>
      </c>
      <c r="P230" s="20">
        <f>IF(
                        C230="INSUMO",
                                        IFERROR(
                                            IF(
                                                INDEX(
                                                    Insumos!C:C,
                                                    MATCH(
                                                        A230&amp;B230,
                                                        Insumos!I:I,
                                                        0)
                                                )="Transporte",
                                                INDEX(
                                                    Insumos!F:F,
                                                    MATCH(
                                                        A230&amp;B230,
                                                        Insumos!I:I,
                                                        0)
                                                ),
                                                0
                                            ),
                                            "Não encontrado"),
                                        IFERROR(
                                            INDEX(Q:Q,
                                                MATCH(
                                                    A230&amp;B230,AG:AG,
                                                    0)
                                            ),
                                            "Não encontrado")
                                    )</f>
        <v>0</v>
      </c>
      <c r="Q230" s="20">
        <f>P230*G230/1</f>
        <v>0</v>
      </c>
      <c r="R230" s="20">
        <f>IF(
                        C230="INSUMO",
                                        IFERROR(
                                            IF(
                                                INDEX(
                                                    Insumos!C:C,
                                                    MATCH(
                                                        A230&amp;B230,
                                                        Insumos!I:I,
                                                        0)
                                                )="Terceirizados",
                                                INDEX(
                                                    Insumos!F:F,
                                                    MATCH(
                                                        A230&amp;B230,
                                                        Insumos!I:I,
                                                        0)
                                                ),
                                                0
                                            ),
                                            "Não encontrado"),
                                        IFERROR(
                                            INDEX(S:S,
                                                MATCH(
                                                    A230&amp;B230,AG:AG,
                                                    0)
                                            ),
                                            "Não encontrado")
                                    )</f>
        <v>0</v>
      </c>
      <c r="S230" s="20">
        <f>R230*G230/1</f>
        <v>0</v>
      </c>
      <c r="T230" s="20">
        <f>IF(
                        C230="INSUMO",
                                        IFERROR(
                                            IF(
                                                INDEX(
                                                    Insumos!C:C,
                                                    MATCH(
                                                        A230&amp;B230,
                                                        Insumos!I:I,
                                                        0)
                                                )="Comissionamento",
                                                INDEX(
                                                    Insumos!F:F,
                                                    MATCH(
                                                        A230&amp;B230,
                                                        Insumos!I:I,
                                                        0)
                                                ),
                                                0
                                            ),
                                            "Não encontrado"),
                                        IFERROR(
                                            INDEX(U:U,
                                                MATCH(
                                                    A230&amp;B230,AG:AG,
                                                    0)
                                            ),
                                            "Não encontrado")
                                    )</f>
        <v>0</v>
      </c>
      <c r="U230" s="20">
        <f>T230*G230/1</f>
        <v>0</v>
      </c>
      <c r="V230" s="20">
        <f>IF(
                        C230="INSUMO",
                                        IFERROR(
                                            IF(
                                                INDEX(
                                                    Insumos!C:C,
                                                    MATCH(
                                                        A230&amp;B230,
                                                        Insumos!I:I,
                                                        0)
                                                )="Verba",
                                                INDEX(
                                                    Insumos!F:F,
                                                    MATCH(
                                                        A230&amp;B230,
                                                        Insumos!I:I,
                                                        0)
                                                ),
                                                0
                                            ),
                                            "Não encontrado"),
                                        IFERROR(
                                            INDEX(W:W,
                                                MATCH(
                                                    A230&amp;B230,AG:AG,
                                                    0)
                                            ),
                                            "Não encontrado")
                                    )</f>
        <v>0</v>
      </c>
      <c r="W230" s="20">
        <f>V230*G230/1</f>
        <v>0</v>
      </c>
      <c r="X230" s="20">
        <f>IF(
                        C230="INSUMO",
                                        IFERROR(
                                            IF(
                                                INDEX(
                                                    Insumos!C:C,
                                                    MATCH(
                                                        A230&amp;B230,
                                                        Insumos!I:I,
                                                        0)
                                                )="Outro",
                                                INDEX(
                                                    Insumos!F:F,
                                                    MATCH(
                                                        A230&amp;B230,
                                                        Insumos!I:I,
                                                        0)
                                                ),
                                                0
                                            ),
                                            "Não encontrado"),
                                        IFERROR(
                                            INDEX(Y:Y,
                                                MATCH(
                                                    A230&amp;B230,AG:AG,
                                                    0)
                                            ),
                                            "Não encontrado")
                                    )</f>
        <v>0</v>
      </c>
      <c r="Y230" s="20">
        <f>X230*G230/1</f>
        <v>0</v>
      </c>
      <c r="Z230" s="20">
        <f>IF(
                            C230="INSUMO",
                            IFERROR(
                                INDEX(
                                    Insumos!F:F,
                                    MATCH(
                                        A230&amp;B230,
                                        Insumos!I:I,
                                        0)
                                ),
                                "Não encontrado"),
                            IFERROR(
                                INDEX(AA:AA,
                                    MATCH(
                                        A230&amp;B230,AG:AG,
                                        0)
                                ),
                                "Não encontrado")
                        )</f>
        <v>24.3325152</v>
      </c>
      <c r="AA230" s="20">
        <f>G230*Z230</f>
        <v>13.918198694399999</v>
      </c>
      <c r="AB230" s="44"/>
      <c r="AC230" s="44"/>
      <c r="AD230" s="57" t="s">
        <v>89</v>
      </c>
      <c r="AE230" s="70"/>
      <c r="AF230" s="70"/>
    </row>
    <row r="231" spans="1:33" x14ac:dyDescent="0.2">
      <c r="A231" s="59" t="s">
        <v>707</v>
      </c>
      <c r="B231" s="60" t="s">
        <v>98</v>
      </c>
      <c r="C231" s="71" t="s">
        <v>58</v>
      </c>
      <c r="D231" s="61" t="s">
        <v>488</v>
      </c>
      <c r="E231" s="61" t="s">
        <v>708</v>
      </c>
      <c r="F231" s="17" t="s">
        <v>56</v>
      </c>
      <c r="G231" s="17">
        <v>2</v>
      </c>
      <c r="H231" s="21">
        <f>IF(
                        C231="INSUMO",
                                        IFERROR(
                                            IF(
                                                INDEX(
                                                    Insumos!C:C,
                                                    MATCH(
                                                        A231&amp;B231,
                                                        Insumos!I:I,
                                                        0)
                                                )="Material",
                                                INDEX(
                                                    Insumos!F:F,
                                                    MATCH(
                                                        A231&amp;B231,
                                                        Insumos!I:I,
                                                        0)
                                                ),
                                                0
                                            ),
                                            "Não encontrado"),
                                        IFERROR(
                                            INDEX(I:I,
                                                MATCH(
                                                    A231&amp;B231,AG:AG,
                                                    0)
                                            ),
                                            "Não encontrado")
                                    )</f>
        <v>8.7899999999999991</v>
      </c>
      <c r="I231" s="21">
        <f>H231*G231/1</f>
        <v>17.579999999999998</v>
      </c>
      <c r="J231" s="21">
        <f t="shared" si="48"/>
        <v>0</v>
      </c>
      <c r="K231" s="21">
        <f t="shared" si="48"/>
        <v>0</v>
      </c>
      <c r="L231" s="21">
        <f>IF(
                        C231="INSUMO",
                                        IFERROR(
                                            IF(
                                                INDEX(
                                                    Insumos!C:C,
                                                    MATCH(
                                                        A231&amp;B231,
                                                        Insumos!I:I,
                                                        0)
                                                )="Mao_obra",
                                                INDEX(
                                                    Insumos!F:F,
                                                    MATCH(
                                                        A231&amp;B231,
                                                        Insumos!I:I,
                                                        0)
                                                ),
                                                0
                                            ),
                                            "Não encontrado"),
                                        IFERROR(
                                            INDEX(M:M,
                                                MATCH(
                                                    A231&amp;B231,AG:AG,
                                                    0)
                                            ),
                                            "Não encontrado")
                                    )</f>
        <v>0</v>
      </c>
      <c r="M231" s="21">
        <f>L231*G231/1</f>
        <v>0</v>
      </c>
      <c r="N231" s="21">
        <f>IF(
                        C231="INSUMO",
                                        IFERROR(
                                            IF(
                                                INDEX(
                                                    Insumos!C:C,
                                                    MATCH(
                                                        A231&amp;B231,
                                                        Insumos!I:I,
                                                        0)
                                                )="Equipamento",
                                                INDEX(
                                                    Insumos!F:F,
                                                    MATCH(
                                                        A231&amp;B231,
                                                        Insumos!I:I,
                                                        0)
                                                ),
                                                0
                                            ),
                                            "Não encontrado"),
                                        IFERROR(
                                            INDEX(O:O,
                                                MATCH(
                                                    A231&amp;B231,AG:AG,
                                                    0)
                                            ),
                                            "Não encontrado")
                                    )</f>
        <v>0</v>
      </c>
      <c r="O231" s="21">
        <f>N231*G231/1</f>
        <v>0</v>
      </c>
      <c r="P231" s="21">
        <f>IF(
                        C231="INSUMO",
                                        IFERROR(
                                            IF(
                                                INDEX(
                                                    Insumos!C:C,
                                                    MATCH(
                                                        A231&amp;B231,
                                                        Insumos!I:I,
                                                        0)
                                                )="Transporte",
                                                INDEX(
                                                    Insumos!F:F,
                                                    MATCH(
                                                        A231&amp;B231,
                                                        Insumos!I:I,
                                                        0)
                                                ),
                                                0
                                            ),
                                            "Não encontrado"),
                                        IFERROR(
                                            INDEX(Q:Q,
                                                MATCH(
                                                    A231&amp;B231,AG:AG,
                                                    0)
                                            ),
                                            "Não encontrado")
                                    )</f>
        <v>0</v>
      </c>
      <c r="Q231" s="21">
        <f>P231*G231/1</f>
        <v>0</v>
      </c>
      <c r="R231" s="21">
        <f>IF(
                        C231="INSUMO",
                                        IFERROR(
                                            IF(
                                                INDEX(
                                                    Insumos!C:C,
                                                    MATCH(
                                                        A231&amp;B231,
                                                        Insumos!I:I,
                                                        0)
                                                )="Terceirizados",
                                                INDEX(
                                                    Insumos!F:F,
                                                    MATCH(
                                                        A231&amp;B231,
                                                        Insumos!I:I,
                                                        0)
                                                ),
                                                0
                                            ),
                                            "Não encontrado"),
                                        IFERROR(
                                            INDEX(S:S,
                                                MATCH(
                                                    A231&amp;B231,AG:AG,
                                                    0)
                                            ),
                                            "Não encontrado")
                                    )</f>
        <v>0</v>
      </c>
      <c r="S231" s="21">
        <f>R231*G231/1</f>
        <v>0</v>
      </c>
      <c r="T231" s="21">
        <f>IF(
                        C231="INSUMO",
                                        IFERROR(
                                            IF(
                                                INDEX(
                                                    Insumos!C:C,
                                                    MATCH(
                                                        A231&amp;B231,
                                                        Insumos!I:I,
                                                        0)
                                                )="Comissionamento",
                                                INDEX(
                                                    Insumos!F:F,
                                                    MATCH(
                                                        A231&amp;B231,
                                                        Insumos!I:I,
                                                        0)
                                                ),
                                                0
                                            ),
                                            "Não encontrado"),
                                        IFERROR(
                                            INDEX(U:U,
                                                MATCH(
                                                    A231&amp;B231,AG:AG,
                                                    0)
                                            ),
                                            "Não encontrado")
                                    )</f>
        <v>0</v>
      </c>
      <c r="U231" s="21">
        <f>T231*G231/1</f>
        <v>0</v>
      </c>
      <c r="V231" s="21">
        <f>IF(
                        C231="INSUMO",
                                        IFERROR(
                                            IF(
                                                INDEX(
                                                    Insumos!C:C,
                                                    MATCH(
                                                        A231&amp;B231,
                                                        Insumos!I:I,
                                                        0)
                                                )="Verba",
                                                INDEX(
                                                    Insumos!F:F,
                                                    MATCH(
                                                        A231&amp;B231,
                                                        Insumos!I:I,
                                                        0)
                                                ),
                                                0
                                            ),
                                            "Não encontrado"),
                                        IFERROR(
                                            INDEX(W:W,
                                                MATCH(
                                                    A231&amp;B231,AG:AG,
                                                    0)
                                            ),
                                            "Não encontrado")
                                    )</f>
        <v>0</v>
      </c>
      <c r="W231" s="21">
        <f>V231*G231/1</f>
        <v>0</v>
      </c>
      <c r="X231" s="21">
        <f>IF(
                        C231="INSUMO",
                                        IFERROR(
                                            IF(
                                                INDEX(
                                                    Insumos!C:C,
                                                    MATCH(
                                                        A231&amp;B231,
                                                        Insumos!I:I,
                                                        0)
                                                )="Outro",
                                                INDEX(
                                                    Insumos!F:F,
                                                    MATCH(
                                                        A231&amp;B231,
                                                        Insumos!I:I,
                                                        0)
                                                ),
                                                0
                                            ),
                                            "Não encontrado"),
                                        IFERROR(
                                            INDEX(Y:Y,
                                                MATCH(
                                                    A231&amp;B231,AG:AG,
                                                    0)
                                            ),
                                            "Não encontrado")
                                    )</f>
        <v>0</v>
      </c>
      <c r="Y231" s="21">
        <f>X231*G231/1</f>
        <v>0</v>
      </c>
      <c r="Z231" s="21">
        <f>IF(
                            C231="INSUMO",
                            IFERROR(
                                INDEX(
                                    Insumos!F:F,
                                    MATCH(
                                        A231&amp;B231,
                                        Insumos!I:I,
                                        0)
                                ),
                                "Não encontrado"),
                            IFERROR(
                                INDEX(AA:AA,
                                    MATCH(
                                        A231&amp;B231,AG:AG,
                                        0)
                                ),
                                "Não encontrado")
                        )</f>
        <v>8.7899999999999991</v>
      </c>
      <c r="AA231" s="21">
        <f>G231*Z231</f>
        <v>17.579999999999998</v>
      </c>
      <c r="AB231" s="45"/>
      <c r="AC231" s="45"/>
      <c r="AD231" s="61" t="s">
        <v>89</v>
      </c>
      <c r="AE231" s="72"/>
      <c r="AF231" s="72"/>
    </row>
    <row r="232" spans="1:33" ht="63.75" x14ac:dyDescent="0.2">
      <c r="A232" s="63" t="s">
        <v>320</v>
      </c>
      <c r="B232" s="64" t="s">
        <v>45</v>
      </c>
      <c r="C232" s="65" t="s">
        <v>89</v>
      </c>
      <c r="D232" s="66" t="s">
        <v>488</v>
      </c>
      <c r="E232" s="66" t="s">
        <v>321</v>
      </c>
      <c r="F232" s="67" t="s">
        <v>56</v>
      </c>
      <c r="G232" s="22"/>
      <c r="H232" s="23"/>
      <c r="I232" s="23">
        <f>SUM(I233:I235)</f>
        <v>16.247</v>
      </c>
      <c r="J232" s="23"/>
      <c r="K232" s="23">
        <f>SUM(K233:K235)</f>
        <v>13.379975751999998</v>
      </c>
      <c r="L232" s="23"/>
      <c r="M232" s="23">
        <f>SUM(M233:M235)</f>
        <v>13.379975751999998</v>
      </c>
      <c r="N232" s="23"/>
      <c r="O232" s="23">
        <f>SUM(O233:O235)</f>
        <v>0</v>
      </c>
      <c r="P232" s="23"/>
      <c r="Q232" s="23">
        <f>SUM(Q233:Q235)</f>
        <v>0</v>
      </c>
      <c r="R232" s="23"/>
      <c r="S232" s="23">
        <f>SUM(S233:S235)</f>
        <v>0</v>
      </c>
      <c r="T232" s="23"/>
      <c r="U232" s="23">
        <f>SUM(U233:U235)</f>
        <v>0</v>
      </c>
      <c r="V232" s="23"/>
      <c r="W232" s="23">
        <f>SUM(W233:W235)</f>
        <v>0</v>
      </c>
      <c r="X232" s="23"/>
      <c r="Y232" s="23">
        <f>SUM(Y233:Y235)</f>
        <v>0</v>
      </c>
      <c r="Z232" s="23"/>
      <c r="AA232" s="23">
        <f>SUM(AA233:AA235)</f>
        <v>29.626975752</v>
      </c>
      <c r="AB232" s="43" t="s">
        <v>98</v>
      </c>
      <c r="AC232" s="43"/>
      <c r="AD232" s="66" t="s">
        <v>709</v>
      </c>
      <c r="AE232" s="68" t="s">
        <v>710</v>
      </c>
      <c r="AF232" s="68" t="s">
        <v>659</v>
      </c>
      <c r="AG232" t="str">
        <f>A232&amp;B232&amp;C232</f>
        <v>0417PRÓPRIA</v>
      </c>
    </row>
    <row r="233" spans="1:33" ht="25.5" x14ac:dyDescent="0.2">
      <c r="A233" s="59" t="s">
        <v>653</v>
      </c>
      <c r="B233" s="60" t="s">
        <v>98</v>
      </c>
      <c r="C233" s="71" t="s">
        <v>46</v>
      </c>
      <c r="D233" s="61" t="s">
        <v>488</v>
      </c>
      <c r="E233" s="61" t="s">
        <v>654</v>
      </c>
      <c r="F233" s="17" t="s">
        <v>511</v>
      </c>
      <c r="G233" s="17">
        <v>0.24199999999999999</v>
      </c>
      <c r="H233" s="21">
        <f>IF(
                        C233="INSUMO",
                                        IFERROR(
                                            IF(
                                                INDEX(
                                                    Insumos!C:C,
                                                    MATCH(
                                                        A233&amp;B233,
                                                        Insumos!I:I,
                                                        0)
                                                )="Material",
                                                INDEX(
                                                    Insumos!F:F,
                                                    MATCH(
                                                        A233&amp;B233,
                                                        Insumos!I:I,
                                                        0)
                                                ),
                                                0
                                            ),
                                            "Não encontrado"),
                                        IFERROR(
                                            INDEX(I:I,
                                                MATCH(
                                                    A233&amp;B233,AG:AG,
                                                    0)
                                            ),
                                            "Não encontrado")
                                    )</f>
        <v>4.25</v>
      </c>
      <c r="I233" s="21">
        <f>H233*G233/1</f>
        <v>1.0285</v>
      </c>
      <c r="J233" s="21">
        <f t="shared" ref="J233:K235" si="49">T233 + N233 + L233 + X233 + R233 + P233 + V233</f>
        <v>35.206640799999995</v>
      </c>
      <c r="K233" s="21">
        <f t="shared" si="49"/>
        <v>8.5200070735999986</v>
      </c>
      <c r="L233" s="21">
        <f>IF(
                        C233="INSUMO",
                                        IFERROR(
                                            IF(
                                                INDEX(
                                                    Insumos!C:C,
                                                    MATCH(
                                                        A233&amp;B233,
                                                        Insumos!I:I,
                                                        0)
                                                )="Mao_obra",
                                                INDEX(
                                                    Insumos!F:F,
                                                    MATCH(
                                                        A233&amp;B233,
                                                        Insumos!I:I,
                                                        0)
                                                ),
                                                0
                                            ),
                                            "Não encontrado"),
                                        IFERROR(
                                            INDEX(M:M,
                                                MATCH(
                                                    A233&amp;B233,AG:AG,
                                                    0)
                                            ),
                                            "Não encontrado")
                                    )</f>
        <v>35.206640799999995</v>
      </c>
      <c r="M233" s="21">
        <f>L233*G233/1</f>
        <v>8.5200070735999986</v>
      </c>
      <c r="N233" s="21">
        <f>IF(
                        C233="INSUMO",
                                        IFERROR(
                                            IF(
                                                INDEX(
                                                    Insumos!C:C,
                                                    MATCH(
                                                        A233&amp;B233,
                                                        Insumos!I:I,
                                                        0)
                                                )="Equipamento",
                                                INDEX(
                                                    Insumos!F:F,
                                                    MATCH(
                                                        A233&amp;B233,
                                                        Insumos!I:I,
                                                        0)
                                                ),
                                                0
                                            ),
                                            "Não encontrado"),
                                        IFERROR(
                                            INDEX(O:O,
                                                MATCH(
                                                    A233&amp;B233,AG:AG,
                                                    0)
                                            ),
                                            "Não encontrado")
                                    )</f>
        <v>0</v>
      </c>
      <c r="O233" s="21">
        <f>N233*G233/1</f>
        <v>0</v>
      </c>
      <c r="P233" s="21">
        <f>IF(
                        C233="INSUMO",
                                        IFERROR(
                                            IF(
                                                INDEX(
                                                    Insumos!C:C,
                                                    MATCH(
                                                        A233&amp;B233,
                                                        Insumos!I:I,
                                                        0)
                                                )="Transporte",
                                                INDEX(
                                                    Insumos!F:F,
                                                    MATCH(
                                                        A233&amp;B233,
                                                        Insumos!I:I,
                                                        0)
                                                ),
                                                0
                                            ),
                                            "Não encontrado"),
                                        IFERROR(
                                            INDEX(Q:Q,
                                                MATCH(
                                                    A233&amp;B233,AG:AG,
                                                    0)
                                            ),
                                            "Não encontrado")
                                    )</f>
        <v>0</v>
      </c>
      <c r="Q233" s="21">
        <f>P233*G233/1</f>
        <v>0</v>
      </c>
      <c r="R233" s="21">
        <f>IF(
                        C233="INSUMO",
                                        IFERROR(
                                            IF(
                                                INDEX(
                                                    Insumos!C:C,
                                                    MATCH(
                                                        A233&amp;B233,
                                                        Insumos!I:I,
                                                        0)
                                                )="Terceirizados",
                                                INDEX(
                                                    Insumos!F:F,
                                                    MATCH(
                                                        A233&amp;B233,
                                                        Insumos!I:I,
                                                        0)
                                                ),
                                                0
                                            ),
                                            "Não encontrado"),
                                        IFERROR(
                                            INDEX(S:S,
                                                MATCH(
                                                    A233&amp;B233,AG:AG,
                                                    0)
                                            ),
                                            "Não encontrado")
                                    )</f>
        <v>0</v>
      </c>
      <c r="S233" s="21">
        <f>R233*G233/1</f>
        <v>0</v>
      </c>
      <c r="T233" s="21">
        <f>IF(
                        C233="INSUMO",
                                        IFERROR(
                                            IF(
                                                INDEX(
                                                    Insumos!C:C,
                                                    MATCH(
                                                        A233&amp;B233,
                                                        Insumos!I:I,
                                                        0)
                                                )="Comissionamento",
                                                INDEX(
                                                    Insumos!F:F,
                                                    MATCH(
                                                        A233&amp;B233,
                                                        Insumos!I:I,
                                                        0)
                                                ),
                                                0
                                            ),
                                            "Não encontrado"),
                                        IFERROR(
                                            INDEX(U:U,
                                                MATCH(
                                                    A233&amp;B233,AG:AG,
                                                    0)
                                            ),
                                            "Não encontrado")
                                    )</f>
        <v>0</v>
      </c>
      <c r="U233" s="21">
        <f>T233*G233/1</f>
        <v>0</v>
      </c>
      <c r="V233" s="21">
        <f>IF(
                        C233="INSUMO",
                                        IFERROR(
                                            IF(
                                                INDEX(
                                                    Insumos!C:C,
                                                    MATCH(
                                                        A233&amp;B233,
                                                        Insumos!I:I,
                                                        0)
                                                )="Verba",
                                                INDEX(
                                                    Insumos!F:F,
                                                    MATCH(
                                                        A233&amp;B233,
                                                        Insumos!I:I,
                                                        0)
                                                ),
                                                0
                                            ),
                                            "Não encontrado"),
                                        IFERROR(
                                            INDEX(W:W,
                                                MATCH(
                                                    A233&amp;B233,AG:AG,
                                                    0)
                                            ),
                                            "Não encontrado")
                                    )</f>
        <v>0</v>
      </c>
      <c r="W233" s="21">
        <f>V233*G233/1</f>
        <v>0</v>
      </c>
      <c r="X233" s="21">
        <f>IF(
                        C233="INSUMO",
                                        IFERROR(
                                            IF(
                                                INDEX(
                                                    Insumos!C:C,
                                                    MATCH(
                                                        A233&amp;B233,
                                                        Insumos!I:I,
                                                        0)
                                                )="Outro",
                                                INDEX(
                                                    Insumos!F:F,
                                                    MATCH(
                                                        A233&amp;B233,
                                                        Insumos!I:I,
                                                        0)
                                                ),
                                                0
                                            ),
                                            "Não encontrado"),
                                        IFERROR(
                                            INDEX(Y:Y,
                                                MATCH(
                                                    A233&amp;B233,AG:AG,
                                                    0)
                                            ),
                                            "Não encontrado")
                                    )</f>
        <v>0</v>
      </c>
      <c r="Y233" s="21">
        <f>X233*G233/1</f>
        <v>0</v>
      </c>
      <c r="Z233" s="21">
        <f>IF(
                            C233="INSUMO",
                            IFERROR(
                                INDEX(
                                    Insumos!F:F,
                                    MATCH(
                                        A233&amp;B233,
                                        Insumos!I:I,
                                        0)
                                ),
                                "Não encontrado"),
                            IFERROR(
                                INDEX(AA:AA,
                                    MATCH(
                                        A233&amp;B233,AG:AG,
                                        0)
                                ),
                                "Não encontrado")
                        )</f>
        <v>39.456640799999995</v>
      </c>
      <c r="AA233" s="21">
        <f>G233*Z233</f>
        <v>9.548507073599998</v>
      </c>
      <c r="AB233" s="45"/>
      <c r="AC233" s="45"/>
      <c r="AD233" s="61" t="s">
        <v>89</v>
      </c>
      <c r="AE233" s="72"/>
      <c r="AF233" s="72"/>
    </row>
    <row r="234" spans="1:33" ht="25.5" x14ac:dyDescent="0.2">
      <c r="A234" s="54" t="s">
        <v>655</v>
      </c>
      <c r="B234" s="55" t="s">
        <v>98</v>
      </c>
      <c r="C234" s="69" t="s">
        <v>46</v>
      </c>
      <c r="D234" s="57" t="s">
        <v>488</v>
      </c>
      <c r="E234" s="57" t="s">
        <v>656</v>
      </c>
      <c r="F234" s="16" t="s">
        <v>511</v>
      </c>
      <c r="G234" s="16">
        <v>0.24199999999999999</v>
      </c>
      <c r="H234" s="20">
        <f>IF(
                        C234="INSUMO",
                                        IFERROR(
                                            IF(
                                                INDEX(
                                                    Insumos!C:C,
                                                    MATCH(
                                                        A234&amp;B234,
                                                        Insumos!I:I,
                                                        0)
                                                )="Material",
                                                INDEX(
                                                    Insumos!F:F,
                                                    MATCH(
                                                        A234&amp;B234,
                                                        Insumos!I:I,
                                                        0)
                                                ),
                                                0
                                            ),
                                            "Não encontrado"),
                                        IFERROR(
                                            INDEX(I:I,
                                                MATCH(
                                                    A234&amp;B234,AG:AG,
                                                    0)
                                            ),
                                            "Não encontrado")
                                    )</f>
        <v>4.25</v>
      </c>
      <c r="I234" s="20">
        <f>H234*G234/1</f>
        <v>1.0285</v>
      </c>
      <c r="J234" s="20">
        <f t="shared" si="49"/>
        <v>20.0825152</v>
      </c>
      <c r="K234" s="20">
        <f t="shared" si="49"/>
        <v>4.8599686783999996</v>
      </c>
      <c r="L234" s="20">
        <f>IF(
                        C234="INSUMO",
                                        IFERROR(
                                            IF(
                                                INDEX(
                                                    Insumos!C:C,
                                                    MATCH(
                                                        A234&amp;B234,
                                                        Insumos!I:I,
                                                        0)
                                                )="Mao_obra",
                                                INDEX(
                                                    Insumos!F:F,
                                                    MATCH(
                                                        A234&amp;B234,
                                                        Insumos!I:I,
                                                        0)
                                                ),
                                                0
                                            ),
                                            "Não encontrado"),
                                        IFERROR(
                                            INDEX(M:M,
                                                MATCH(
                                                    A234&amp;B234,AG:AG,
                                                    0)
                                            ),
                                            "Não encontrado")
                                    )</f>
        <v>20.0825152</v>
      </c>
      <c r="M234" s="20">
        <f>L234*G234/1</f>
        <v>4.8599686783999996</v>
      </c>
      <c r="N234" s="20">
        <f>IF(
                        C234="INSUMO",
                                        IFERROR(
                                            IF(
                                                INDEX(
                                                    Insumos!C:C,
                                                    MATCH(
                                                        A234&amp;B234,
                                                        Insumos!I:I,
                                                        0)
                                                )="Equipamento",
                                                INDEX(
                                                    Insumos!F:F,
                                                    MATCH(
                                                        A234&amp;B234,
                                                        Insumos!I:I,
                                                        0)
                                                ),
                                                0
                                            ),
                                            "Não encontrado"),
                                        IFERROR(
                                            INDEX(O:O,
                                                MATCH(
                                                    A234&amp;B234,AG:AG,
                                                    0)
                                            ),
                                            "Não encontrado")
                                    )</f>
        <v>0</v>
      </c>
      <c r="O234" s="20">
        <f>N234*G234/1</f>
        <v>0</v>
      </c>
      <c r="P234" s="20">
        <f>IF(
                        C234="INSUMO",
                                        IFERROR(
                                            IF(
                                                INDEX(
                                                    Insumos!C:C,
                                                    MATCH(
                                                        A234&amp;B234,
                                                        Insumos!I:I,
                                                        0)
                                                )="Transporte",
                                                INDEX(
                                                    Insumos!F:F,
                                                    MATCH(
                                                        A234&amp;B234,
                                                        Insumos!I:I,
                                                        0)
                                                ),
                                                0
                                            ),
                                            "Não encontrado"),
                                        IFERROR(
                                            INDEX(Q:Q,
                                                MATCH(
                                                    A234&amp;B234,AG:AG,
                                                    0)
                                            ),
                                            "Não encontrado")
                                    )</f>
        <v>0</v>
      </c>
      <c r="Q234" s="20">
        <f>P234*G234/1</f>
        <v>0</v>
      </c>
      <c r="R234" s="20">
        <f>IF(
                        C234="INSUMO",
                                        IFERROR(
                                            IF(
                                                INDEX(
                                                    Insumos!C:C,
                                                    MATCH(
                                                        A234&amp;B234,
                                                        Insumos!I:I,
                                                        0)
                                                )="Terceirizados",
                                                INDEX(
                                                    Insumos!F:F,
                                                    MATCH(
                                                        A234&amp;B234,
                                                        Insumos!I:I,
                                                        0)
                                                ),
                                                0
                                            ),
                                            "Não encontrado"),
                                        IFERROR(
                                            INDEX(S:S,
                                                MATCH(
                                                    A234&amp;B234,AG:AG,
                                                    0)
                                            ),
                                            "Não encontrado")
                                    )</f>
        <v>0</v>
      </c>
      <c r="S234" s="20">
        <f>R234*G234/1</f>
        <v>0</v>
      </c>
      <c r="T234" s="20">
        <f>IF(
                        C234="INSUMO",
                                        IFERROR(
                                            IF(
                                                INDEX(
                                                    Insumos!C:C,
                                                    MATCH(
                                                        A234&amp;B234,
                                                        Insumos!I:I,
                                                        0)
                                                )="Comissionamento",
                                                INDEX(
                                                    Insumos!F:F,
                                                    MATCH(
                                                        A234&amp;B234,
                                                        Insumos!I:I,
                                                        0)
                                                ),
                                                0
                                            ),
                                            "Não encontrado"),
                                        IFERROR(
                                            INDEX(U:U,
                                                MATCH(
                                                    A234&amp;B234,AG:AG,
                                                    0)
                                            ),
                                            "Não encontrado")
                                    )</f>
        <v>0</v>
      </c>
      <c r="U234" s="20">
        <f>T234*G234/1</f>
        <v>0</v>
      </c>
      <c r="V234" s="20">
        <f>IF(
                        C234="INSUMO",
                                        IFERROR(
                                            IF(
                                                INDEX(
                                                    Insumos!C:C,
                                                    MATCH(
                                                        A234&amp;B234,
                                                        Insumos!I:I,
                                                        0)
                                                )="Verba",
                                                INDEX(
                                                    Insumos!F:F,
                                                    MATCH(
                                                        A234&amp;B234,
                                                        Insumos!I:I,
                                                        0)
                                                ),
                                                0
                                            ),
                                            "Não encontrado"),
                                        IFERROR(
                                            INDEX(W:W,
                                                MATCH(
                                                    A234&amp;B234,AG:AG,
                                                    0)
                                            ),
                                            "Não encontrado")
                                    )</f>
        <v>0</v>
      </c>
      <c r="W234" s="20">
        <f>V234*G234/1</f>
        <v>0</v>
      </c>
      <c r="X234" s="20">
        <f>IF(
                        C234="INSUMO",
                                        IFERROR(
                                            IF(
                                                INDEX(
                                                    Insumos!C:C,
                                                    MATCH(
                                                        A234&amp;B234,
                                                        Insumos!I:I,
                                                        0)
                                                )="Outro",
                                                INDEX(
                                                    Insumos!F:F,
                                                    MATCH(
                                                        A234&amp;B234,
                                                        Insumos!I:I,
                                                        0)
                                                ),
                                                0
                                            ),
                                            "Não encontrado"),
                                        IFERROR(
                                            INDEX(Y:Y,
                                                MATCH(
                                                    A234&amp;B234,AG:AG,
                                                    0)
                                            ),
                                            "Não encontrado")
                                    )</f>
        <v>0</v>
      </c>
      <c r="Y234" s="20">
        <f>X234*G234/1</f>
        <v>0</v>
      </c>
      <c r="Z234" s="20">
        <f>IF(
                            C234="INSUMO",
                            IFERROR(
                                INDEX(
                                    Insumos!F:F,
                                    MATCH(
                                        A234&amp;B234,
                                        Insumos!I:I,
                                        0)
                                ),
                                "Não encontrado"),
                            IFERROR(
                                INDEX(AA:AA,
                                    MATCH(
                                        A234&amp;B234,AG:AG,
                                        0)
                                ),
                                "Não encontrado")
                        )</f>
        <v>24.3325152</v>
      </c>
      <c r="AA234" s="20">
        <f>G234*Z234</f>
        <v>5.8884686783999998</v>
      </c>
      <c r="AB234" s="44"/>
      <c r="AC234" s="44"/>
      <c r="AD234" s="57" t="s">
        <v>89</v>
      </c>
      <c r="AE234" s="70"/>
      <c r="AF234" s="70"/>
    </row>
    <row r="235" spans="1:33" x14ac:dyDescent="0.2">
      <c r="A235" s="59" t="s">
        <v>711</v>
      </c>
      <c r="B235" s="60" t="s">
        <v>45</v>
      </c>
      <c r="C235" s="71" t="s">
        <v>58</v>
      </c>
      <c r="D235" s="61" t="s">
        <v>488</v>
      </c>
      <c r="E235" s="61" t="s">
        <v>712</v>
      </c>
      <c r="F235" s="17" t="s">
        <v>56</v>
      </c>
      <c r="G235" s="17">
        <v>1</v>
      </c>
      <c r="H235" s="21">
        <f>IF(
                        C235="INSUMO",
                                        IFERROR(
                                            IF(
                                                INDEX(
                                                    Insumos!C:C,
                                                    MATCH(
                                                        A235&amp;B235,
                                                        Insumos!I:I,
                                                        0)
                                                )="Material",
                                                INDEX(
                                                    Insumos!F:F,
                                                    MATCH(
                                                        A235&amp;B235,
                                                        Insumos!I:I,
                                                        0)
                                                ),
                                                0
                                            ),
                                            "Não encontrado"),
                                        IFERROR(
                                            INDEX(I:I,
                                                MATCH(
                                                    A235&amp;B235,AG:AG,
                                                    0)
                                            ),
                                            "Não encontrado")
                                    )</f>
        <v>14.19</v>
      </c>
      <c r="I235" s="21">
        <f>H235*G235/1</f>
        <v>14.19</v>
      </c>
      <c r="J235" s="21">
        <f t="shared" si="49"/>
        <v>0</v>
      </c>
      <c r="K235" s="21">
        <f t="shared" si="49"/>
        <v>0</v>
      </c>
      <c r="L235" s="21">
        <f>IF(
                        C235="INSUMO",
                                        IFERROR(
                                            IF(
                                                INDEX(
                                                    Insumos!C:C,
                                                    MATCH(
                                                        A235&amp;B235,
                                                        Insumos!I:I,
                                                        0)
                                                )="Mao_obra",
                                                INDEX(
                                                    Insumos!F:F,
                                                    MATCH(
                                                        A235&amp;B235,
                                                        Insumos!I:I,
                                                        0)
                                                ),
                                                0
                                            ),
                                            "Não encontrado"),
                                        IFERROR(
                                            INDEX(M:M,
                                                MATCH(
                                                    A235&amp;B235,AG:AG,
                                                    0)
                                            ),
                                            "Não encontrado")
                                    )</f>
        <v>0</v>
      </c>
      <c r="M235" s="21">
        <f>L235*G235/1</f>
        <v>0</v>
      </c>
      <c r="N235" s="21">
        <f>IF(
                        C235="INSUMO",
                                        IFERROR(
                                            IF(
                                                INDEX(
                                                    Insumos!C:C,
                                                    MATCH(
                                                        A235&amp;B235,
                                                        Insumos!I:I,
                                                        0)
                                                )="Equipamento",
                                                INDEX(
                                                    Insumos!F:F,
                                                    MATCH(
                                                        A235&amp;B235,
                                                        Insumos!I:I,
                                                        0)
                                                ),
                                                0
                                            ),
                                            "Não encontrado"),
                                        IFERROR(
                                            INDEX(O:O,
                                                MATCH(
                                                    A235&amp;B235,AG:AG,
                                                    0)
                                            ),
                                            "Não encontrado")
                                    )</f>
        <v>0</v>
      </c>
      <c r="O235" s="21">
        <f>N235*G235/1</f>
        <v>0</v>
      </c>
      <c r="P235" s="21">
        <f>IF(
                        C235="INSUMO",
                                        IFERROR(
                                            IF(
                                                INDEX(
                                                    Insumos!C:C,
                                                    MATCH(
                                                        A235&amp;B235,
                                                        Insumos!I:I,
                                                        0)
                                                )="Transporte",
                                                INDEX(
                                                    Insumos!F:F,
                                                    MATCH(
                                                        A235&amp;B235,
                                                        Insumos!I:I,
                                                        0)
                                                ),
                                                0
                                            ),
                                            "Não encontrado"),
                                        IFERROR(
                                            INDEX(Q:Q,
                                                MATCH(
                                                    A235&amp;B235,AG:AG,
                                                    0)
                                            ),
                                            "Não encontrado")
                                    )</f>
        <v>0</v>
      </c>
      <c r="Q235" s="21">
        <f>P235*G235/1</f>
        <v>0</v>
      </c>
      <c r="R235" s="21">
        <f>IF(
                        C235="INSUMO",
                                        IFERROR(
                                            IF(
                                                INDEX(
                                                    Insumos!C:C,
                                                    MATCH(
                                                        A235&amp;B235,
                                                        Insumos!I:I,
                                                        0)
                                                )="Terceirizados",
                                                INDEX(
                                                    Insumos!F:F,
                                                    MATCH(
                                                        A235&amp;B235,
                                                        Insumos!I:I,
                                                        0)
                                                ),
                                                0
                                            ),
                                            "Não encontrado"),
                                        IFERROR(
                                            INDEX(S:S,
                                                MATCH(
                                                    A235&amp;B235,AG:AG,
                                                    0)
                                            ),
                                            "Não encontrado")
                                    )</f>
        <v>0</v>
      </c>
      <c r="S235" s="21">
        <f>R235*G235/1</f>
        <v>0</v>
      </c>
      <c r="T235" s="21">
        <f>IF(
                        C235="INSUMO",
                                        IFERROR(
                                            IF(
                                                INDEX(
                                                    Insumos!C:C,
                                                    MATCH(
                                                        A235&amp;B235,
                                                        Insumos!I:I,
                                                        0)
                                                )="Comissionamento",
                                                INDEX(
                                                    Insumos!F:F,
                                                    MATCH(
                                                        A235&amp;B235,
                                                        Insumos!I:I,
                                                        0)
                                                ),
                                                0
                                            ),
                                            "Não encontrado"),
                                        IFERROR(
                                            INDEX(U:U,
                                                MATCH(
                                                    A235&amp;B235,AG:AG,
                                                    0)
                                            ),
                                            "Não encontrado")
                                    )</f>
        <v>0</v>
      </c>
      <c r="U235" s="21">
        <f>T235*G235/1</f>
        <v>0</v>
      </c>
      <c r="V235" s="21">
        <f>IF(
                        C235="INSUMO",
                                        IFERROR(
                                            IF(
                                                INDEX(
                                                    Insumos!C:C,
                                                    MATCH(
                                                        A235&amp;B235,
                                                        Insumos!I:I,
                                                        0)
                                                )="Verba",
                                                INDEX(
                                                    Insumos!F:F,
                                                    MATCH(
                                                        A235&amp;B235,
                                                        Insumos!I:I,
                                                        0)
                                                ),
                                                0
                                            ),
                                            "Não encontrado"),
                                        IFERROR(
                                            INDEX(W:W,
                                                MATCH(
                                                    A235&amp;B235,AG:AG,
                                                    0)
                                            ),
                                            "Não encontrado")
                                    )</f>
        <v>0</v>
      </c>
      <c r="W235" s="21">
        <f>V235*G235/1</f>
        <v>0</v>
      </c>
      <c r="X235" s="21">
        <f>IF(
                        C235="INSUMO",
                                        IFERROR(
                                            IF(
                                                INDEX(
                                                    Insumos!C:C,
                                                    MATCH(
                                                        A235&amp;B235,
                                                        Insumos!I:I,
                                                        0)
                                                )="Outro",
                                                INDEX(
                                                    Insumos!F:F,
                                                    MATCH(
                                                        A235&amp;B235,
                                                        Insumos!I:I,
                                                        0)
                                                ),
                                                0
                                            ),
                                            "Não encontrado"),
                                        IFERROR(
                                            INDEX(Y:Y,
                                                MATCH(
                                                    A235&amp;B235,AG:AG,
                                                    0)
                                            ),
                                            "Não encontrado")
                                    )</f>
        <v>0</v>
      </c>
      <c r="Y235" s="21">
        <f>X235*G235/1</f>
        <v>0</v>
      </c>
      <c r="Z235" s="21">
        <f>IF(
                            C235="INSUMO",
                            IFERROR(
                                INDEX(
                                    Insumos!F:F,
                                    MATCH(
                                        A235&amp;B235,
                                        Insumos!I:I,
                                        0)
                                ),
                                "Não encontrado"),
                            IFERROR(
                                INDEX(AA:AA,
                                    MATCH(
                                        A235&amp;B235,AG:AG,
                                        0)
                                ),
                                "Não encontrado")
                        )</f>
        <v>14.19</v>
      </c>
      <c r="AA235" s="21">
        <f>G235*Z235</f>
        <v>14.19</v>
      </c>
      <c r="AB235" s="45"/>
      <c r="AC235" s="45"/>
      <c r="AD235" s="61" t="s">
        <v>89</v>
      </c>
      <c r="AE235" s="72"/>
      <c r="AF235" s="72"/>
    </row>
    <row r="236" spans="1:33" ht="38.25" x14ac:dyDescent="0.2">
      <c r="A236" s="63" t="s">
        <v>92</v>
      </c>
      <c r="B236" s="64" t="s">
        <v>325</v>
      </c>
      <c r="C236" s="65" t="s">
        <v>89</v>
      </c>
      <c r="D236" s="66" t="s">
        <v>488</v>
      </c>
      <c r="E236" s="66" t="s">
        <v>326</v>
      </c>
      <c r="F236" s="67" t="s">
        <v>56</v>
      </c>
      <c r="G236" s="22"/>
      <c r="H236" s="23"/>
      <c r="I236" s="23">
        <f>SUM(I237:I239)</f>
        <v>11.62</v>
      </c>
      <c r="J236" s="23"/>
      <c r="K236" s="23">
        <f>SUM(K237:K239)</f>
        <v>6.6346987199999994</v>
      </c>
      <c r="L236" s="23"/>
      <c r="M236" s="23">
        <f>SUM(M237:M239)</f>
        <v>6.6346987199999994</v>
      </c>
      <c r="N236" s="23"/>
      <c r="O236" s="23">
        <f>SUM(O237:O239)</f>
        <v>0</v>
      </c>
      <c r="P236" s="23"/>
      <c r="Q236" s="23">
        <f>SUM(Q237:Q239)</f>
        <v>0</v>
      </c>
      <c r="R236" s="23"/>
      <c r="S236" s="23">
        <f>SUM(S237:S239)</f>
        <v>0</v>
      </c>
      <c r="T236" s="23"/>
      <c r="U236" s="23">
        <f>SUM(U237:U239)</f>
        <v>0</v>
      </c>
      <c r="V236" s="23"/>
      <c r="W236" s="23">
        <f>SUM(W237:W239)</f>
        <v>0</v>
      </c>
      <c r="X236" s="23"/>
      <c r="Y236" s="23">
        <f>SUM(Y237:Y239)</f>
        <v>0</v>
      </c>
      <c r="Z236" s="23"/>
      <c r="AA236" s="23">
        <f>SUM(AA237:AA239)</f>
        <v>18.25469872</v>
      </c>
      <c r="AB236" s="43" t="s">
        <v>89</v>
      </c>
      <c r="AC236" s="43"/>
      <c r="AD236" s="66" t="s">
        <v>89</v>
      </c>
      <c r="AE236" s="68" t="s">
        <v>89</v>
      </c>
      <c r="AF236" s="68" t="s">
        <v>491</v>
      </c>
      <c r="AG236" t="str">
        <f>A236&amp;B236&amp;C236</f>
        <v>0003Cotações próprias- Elétrica</v>
      </c>
    </row>
    <row r="237" spans="1:33" ht="25.5" x14ac:dyDescent="0.2">
      <c r="A237" s="59" t="s">
        <v>653</v>
      </c>
      <c r="B237" s="60" t="s">
        <v>98</v>
      </c>
      <c r="C237" s="71" t="s">
        <v>46</v>
      </c>
      <c r="D237" s="61" t="s">
        <v>488</v>
      </c>
      <c r="E237" s="61" t="s">
        <v>654</v>
      </c>
      <c r="F237" s="17" t="s">
        <v>511</v>
      </c>
      <c r="G237" s="17">
        <v>0.12</v>
      </c>
      <c r="H237" s="21">
        <f>IF(
                        C237="INSUMO",
                                        IFERROR(
                                            IF(
                                                INDEX(
                                                    Insumos!C:C,
                                                    MATCH(
                                                        A237&amp;B237,
                                                        Insumos!I:I,
                                                        0)
                                                )="Material",
                                                INDEX(
                                                    Insumos!F:F,
                                                    MATCH(
                                                        A237&amp;B237,
                                                        Insumos!I:I,
                                                        0)
                                                ),
                                                0
                                            ),
                                            "Não encontrado"),
                                        IFERROR(
                                            INDEX(I:I,
                                                MATCH(
                                                    A237&amp;B237,AG:AG,
                                                    0)
                                            ),
                                            "Não encontrado")
                                    )</f>
        <v>4.25</v>
      </c>
      <c r="I237" s="21">
        <f>H237*G237/1</f>
        <v>0.51</v>
      </c>
      <c r="J237" s="21">
        <f t="shared" ref="J237:K239" si="50">T237 + N237 + L237 + X237 + R237 + P237 + V237</f>
        <v>35.206640799999995</v>
      </c>
      <c r="K237" s="21">
        <f t="shared" si="50"/>
        <v>4.2247968959999991</v>
      </c>
      <c r="L237" s="21">
        <f>IF(
                        C237="INSUMO",
                                        IFERROR(
                                            IF(
                                                INDEX(
                                                    Insumos!C:C,
                                                    MATCH(
                                                        A237&amp;B237,
                                                        Insumos!I:I,
                                                        0)
                                                )="Mao_obra",
                                                INDEX(
                                                    Insumos!F:F,
                                                    MATCH(
                                                        A237&amp;B237,
                                                        Insumos!I:I,
                                                        0)
                                                ),
                                                0
                                            ),
                                            "Não encontrado"),
                                        IFERROR(
                                            INDEX(M:M,
                                                MATCH(
                                                    A237&amp;B237,AG:AG,
                                                    0)
                                            ),
                                            "Não encontrado")
                                    )</f>
        <v>35.206640799999995</v>
      </c>
      <c r="M237" s="21">
        <f>L237*G237/1</f>
        <v>4.2247968959999991</v>
      </c>
      <c r="N237" s="21">
        <f>IF(
                        C237="INSUMO",
                                        IFERROR(
                                            IF(
                                                INDEX(
                                                    Insumos!C:C,
                                                    MATCH(
                                                        A237&amp;B237,
                                                        Insumos!I:I,
                                                        0)
                                                )="Equipamento",
                                                INDEX(
                                                    Insumos!F:F,
                                                    MATCH(
                                                        A237&amp;B237,
                                                        Insumos!I:I,
                                                        0)
                                                ),
                                                0
                                            ),
                                            "Não encontrado"),
                                        IFERROR(
                                            INDEX(O:O,
                                                MATCH(
                                                    A237&amp;B237,AG:AG,
                                                    0)
                                            ),
                                            "Não encontrado")
                                    )</f>
        <v>0</v>
      </c>
      <c r="O237" s="21">
        <f>N237*G237/1</f>
        <v>0</v>
      </c>
      <c r="P237" s="21">
        <f>IF(
                        C237="INSUMO",
                                        IFERROR(
                                            IF(
                                                INDEX(
                                                    Insumos!C:C,
                                                    MATCH(
                                                        A237&amp;B237,
                                                        Insumos!I:I,
                                                        0)
                                                )="Transporte",
                                                INDEX(
                                                    Insumos!F:F,
                                                    MATCH(
                                                        A237&amp;B237,
                                                        Insumos!I:I,
                                                        0)
                                                ),
                                                0
                                            ),
                                            "Não encontrado"),
                                        IFERROR(
                                            INDEX(Q:Q,
                                                MATCH(
                                                    A237&amp;B237,AG:AG,
                                                    0)
                                            ),
                                            "Não encontrado")
                                    )</f>
        <v>0</v>
      </c>
      <c r="Q237" s="21">
        <f>P237*G237/1</f>
        <v>0</v>
      </c>
      <c r="R237" s="21">
        <f>IF(
                        C237="INSUMO",
                                        IFERROR(
                                            IF(
                                                INDEX(
                                                    Insumos!C:C,
                                                    MATCH(
                                                        A237&amp;B237,
                                                        Insumos!I:I,
                                                        0)
                                                )="Terceirizados",
                                                INDEX(
                                                    Insumos!F:F,
                                                    MATCH(
                                                        A237&amp;B237,
                                                        Insumos!I:I,
                                                        0)
                                                ),
                                                0
                                            ),
                                            "Não encontrado"),
                                        IFERROR(
                                            INDEX(S:S,
                                                MATCH(
                                                    A237&amp;B237,AG:AG,
                                                    0)
                                            ),
                                            "Não encontrado")
                                    )</f>
        <v>0</v>
      </c>
      <c r="S237" s="21">
        <f>R237*G237/1</f>
        <v>0</v>
      </c>
      <c r="T237" s="21">
        <f>IF(
                        C237="INSUMO",
                                        IFERROR(
                                            IF(
                                                INDEX(
                                                    Insumos!C:C,
                                                    MATCH(
                                                        A237&amp;B237,
                                                        Insumos!I:I,
                                                        0)
                                                )="Comissionamento",
                                                INDEX(
                                                    Insumos!F:F,
                                                    MATCH(
                                                        A237&amp;B237,
                                                        Insumos!I:I,
                                                        0)
                                                ),
                                                0
                                            ),
                                            "Não encontrado"),
                                        IFERROR(
                                            INDEX(U:U,
                                                MATCH(
                                                    A237&amp;B237,AG:AG,
                                                    0)
                                            ),
                                            "Não encontrado")
                                    )</f>
        <v>0</v>
      </c>
      <c r="U237" s="21">
        <f>T237*G237/1</f>
        <v>0</v>
      </c>
      <c r="V237" s="21">
        <f>IF(
                        C237="INSUMO",
                                        IFERROR(
                                            IF(
                                                INDEX(
                                                    Insumos!C:C,
                                                    MATCH(
                                                        A237&amp;B237,
                                                        Insumos!I:I,
                                                        0)
                                                )="Verba",
                                                INDEX(
                                                    Insumos!F:F,
                                                    MATCH(
                                                        A237&amp;B237,
                                                        Insumos!I:I,
                                                        0)
                                                ),
                                                0
                                            ),
                                            "Não encontrado"),
                                        IFERROR(
                                            INDEX(W:W,
                                                MATCH(
                                                    A237&amp;B237,AG:AG,
                                                    0)
                                            ),
                                            "Não encontrado")
                                    )</f>
        <v>0</v>
      </c>
      <c r="W237" s="21">
        <f>V237*G237/1</f>
        <v>0</v>
      </c>
      <c r="X237" s="21">
        <f>IF(
                        C237="INSUMO",
                                        IFERROR(
                                            IF(
                                                INDEX(
                                                    Insumos!C:C,
                                                    MATCH(
                                                        A237&amp;B237,
                                                        Insumos!I:I,
                                                        0)
                                                )="Outro",
                                                INDEX(
                                                    Insumos!F:F,
                                                    MATCH(
                                                        A237&amp;B237,
                                                        Insumos!I:I,
                                                        0)
                                                ),
                                                0
                                            ),
                                            "Não encontrado"),
                                        IFERROR(
                                            INDEX(Y:Y,
                                                MATCH(
                                                    A237&amp;B237,AG:AG,
                                                    0)
                                            ),
                                            "Não encontrado")
                                    )</f>
        <v>0</v>
      </c>
      <c r="Y237" s="21">
        <f>X237*G237/1</f>
        <v>0</v>
      </c>
      <c r="Z237" s="21">
        <f>IF(
                            C237="INSUMO",
                            IFERROR(
                                INDEX(
                                    Insumos!F:F,
                                    MATCH(
                                        A237&amp;B237,
                                        Insumos!I:I,
                                        0)
                                ),
                                "Não encontrado"),
                            IFERROR(
                                INDEX(AA:AA,
                                    MATCH(
                                        A237&amp;B237,AG:AG,
                                        0)
                                ),
                                "Não encontrado")
                        )</f>
        <v>39.456640799999995</v>
      </c>
      <c r="AA237" s="21">
        <f>G237*Z237</f>
        <v>4.7347968959999989</v>
      </c>
      <c r="AB237" s="45"/>
      <c r="AC237" s="45"/>
      <c r="AD237" s="61" t="s">
        <v>89</v>
      </c>
      <c r="AE237" s="72"/>
      <c r="AF237" s="72"/>
    </row>
    <row r="238" spans="1:33" ht="25.5" x14ac:dyDescent="0.2">
      <c r="A238" s="54" t="s">
        <v>655</v>
      </c>
      <c r="B238" s="55" t="s">
        <v>98</v>
      </c>
      <c r="C238" s="69" t="s">
        <v>46</v>
      </c>
      <c r="D238" s="57" t="s">
        <v>488</v>
      </c>
      <c r="E238" s="57" t="s">
        <v>656</v>
      </c>
      <c r="F238" s="16" t="s">
        <v>511</v>
      </c>
      <c r="G238" s="16">
        <v>0.12</v>
      </c>
      <c r="H238" s="20">
        <f>IF(
                        C238="INSUMO",
                                        IFERROR(
                                            IF(
                                                INDEX(
                                                    Insumos!C:C,
                                                    MATCH(
                                                        A238&amp;B238,
                                                        Insumos!I:I,
                                                        0)
                                                )="Material",
                                                INDEX(
                                                    Insumos!F:F,
                                                    MATCH(
                                                        A238&amp;B238,
                                                        Insumos!I:I,
                                                        0)
                                                ),
                                                0
                                            ),
                                            "Não encontrado"),
                                        IFERROR(
                                            INDEX(I:I,
                                                MATCH(
                                                    A238&amp;B238,AG:AG,
                                                    0)
                                            ),
                                            "Não encontrado")
                                    )</f>
        <v>4.25</v>
      </c>
      <c r="I238" s="20">
        <f>H238*G238/1</f>
        <v>0.51</v>
      </c>
      <c r="J238" s="20">
        <f t="shared" si="50"/>
        <v>20.0825152</v>
      </c>
      <c r="K238" s="20">
        <f t="shared" si="50"/>
        <v>2.4099018239999999</v>
      </c>
      <c r="L238" s="20">
        <f>IF(
                        C238="INSUMO",
                                        IFERROR(
                                            IF(
                                                INDEX(
                                                    Insumos!C:C,
                                                    MATCH(
                                                        A238&amp;B238,
                                                        Insumos!I:I,
                                                        0)
                                                )="Mao_obra",
                                                INDEX(
                                                    Insumos!F:F,
                                                    MATCH(
                                                        A238&amp;B238,
                                                        Insumos!I:I,
                                                        0)
                                                ),
                                                0
                                            ),
                                            "Não encontrado"),
                                        IFERROR(
                                            INDEX(M:M,
                                                MATCH(
                                                    A238&amp;B238,AG:AG,
                                                    0)
                                            ),
                                            "Não encontrado")
                                    )</f>
        <v>20.0825152</v>
      </c>
      <c r="M238" s="20">
        <f>L238*G238/1</f>
        <v>2.4099018239999999</v>
      </c>
      <c r="N238" s="20">
        <f>IF(
                        C238="INSUMO",
                                        IFERROR(
                                            IF(
                                                INDEX(
                                                    Insumos!C:C,
                                                    MATCH(
                                                        A238&amp;B238,
                                                        Insumos!I:I,
                                                        0)
                                                )="Equipamento",
                                                INDEX(
                                                    Insumos!F:F,
                                                    MATCH(
                                                        A238&amp;B238,
                                                        Insumos!I:I,
                                                        0)
                                                ),
                                                0
                                            ),
                                            "Não encontrado"),
                                        IFERROR(
                                            INDEX(O:O,
                                                MATCH(
                                                    A238&amp;B238,AG:AG,
                                                    0)
                                            ),
                                            "Não encontrado")
                                    )</f>
        <v>0</v>
      </c>
      <c r="O238" s="20">
        <f>N238*G238/1</f>
        <v>0</v>
      </c>
      <c r="P238" s="20">
        <f>IF(
                        C238="INSUMO",
                                        IFERROR(
                                            IF(
                                                INDEX(
                                                    Insumos!C:C,
                                                    MATCH(
                                                        A238&amp;B238,
                                                        Insumos!I:I,
                                                        0)
                                                )="Transporte",
                                                INDEX(
                                                    Insumos!F:F,
                                                    MATCH(
                                                        A238&amp;B238,
                                                        Insumos!I:I,
                                                        0)
                                                ),
                                                0
                                            ),
                                            "Não encontrado"),
                                        IFERROR(
                                            INDEX(Q:Q,
                                                MATCH(
                                                    A238&amp;B238,AG:AG,
                                                    0)
                                            ),
                                            "Não encontrado")
                                    )</f>
        <v>0</v>
      </c>
      <c r="Q238" s="20">
        <f>P238*G238/1</f>
        <v>0</v>
      </c>
      <c r="R238" s="20">
        <f>IF(
                        C238="INSUMO",
                                        IFERROR(
                                            IF(
                                                INDEX(
                                                    Insumos!C:C,
                                                    MATCH(
                                                        A238&amp;B238,
                                                        Insumos!I:I,
                                                        0)
                                                )="Terceirizados",
                                                INDEX(
                                                    Insumos!F:F,
                                                    MATCH(
                                                        A238&amp;B238,
                                                        Insumos!I:I,
                                                        0)
                                                ),
                                                0
                                            ),
                                            "Não encontrado"),
                                        IFERROR(
                                            INDEX(S:S,
                                                MATCH(
                                                    A238&amp;B238,AG:AG,
                                                    0)
                                            ),
                                            "Não encontrado")
                                    )</f>
        <v>0</v>
      </c>
      <c r="S238" s="20">
        <f>R238*G238/1</f>
        <v>0</v>
      </c>
      <c r="T238" s="20">
        <f>IF(
                        C238="INSUMO",
                                        IFERROR(
                                            IF(
                                                INDEX(
                                                    Insumos!C:C,
                                                    MATCH(
                                                        A238&amp;B238,
                                                        Insumos!I:I,
                                                        0)
                                                )="Comissionamento",
                                                INDEX(
                                                    Insumos!F:F,
                                                    MATCH(
                                                        A238&amp;B238,
                                                        Insumos!I:I,
                                                        0)
                                                ),
                                                0
                                            ),
                                            "Não encontrado"),
                                        IFERROR(
                                            INDEX(U:U,
                                                MATCH(
                                                    A238&amp;B238,AG:AG,
                                                    0)
                                            ),
                                            "Não encontrado")
                                    )</f>
        <v>0</v>
      </c>
      <c r="U238" s="20">
        <f>T238*G238/1</f>
        <v>0</v>
      </c>
      <c r="V238" s="20">
        <f>IF(
                        C238="INSUMO",
                                        IFERROR(
                                            IF(
                                                INDEX(
                                                    Insumos!C:C,
                                                    MATCH(
                                                        A238&amp;B238,
                                                        Insumos!I:I,
                                                        0)
                                                )="Verba",
                                                INDEX(
                                                    Insumos!F:F,
                                                    MATCH(
                                                        A238&amp;B238,
                                                        Insumos!I:I,
                                                        0)
                                                ),
                                                0
                                            ),
                                            "Não encontrado"),
                                        IFERROR(
                                            INDEX(W:W,
                                                MATCH(
                                                    A238&amp;B238,AG:AG,
                                                    0)
                                            ),
                                            "Não encontrado")
                                    )</f>
        <v>0</v>
      </c>
      <c r="W238" s="20">
        <f>V238*G238/1</f>
        <v>0</v>
      </c>
      <c r="X238" s="20">
        <f>IF(
                        C238="INSUMO",
                                        IFERROR(
                                            IF(
                                                INDEX(
                                                    Insumos!C:C,
                                                    MATCH(
                                                        A238&amp;B238,
                                                        Insumos!I:I,
                                                        0)
                                                )="Outro",
                                                INDEX(
                                                    Insumos!F:F,
                                                    MATCH(
                                                        A238&amp;B238,
                                                        Insumos!I:I,
                                                        0)
                                                ),
                                                0
                                            ),
                                            "Não encontrado"),
                                        IFERROR(
                                            INDEX(Y:Y,
                                                MATCH(
                                                    A238&amp;B238,AG:AG,
                                                    0)
                                            ),
                                            "Não encontrado")
                                    )</f>
        <v>0</v>
      </c>
      <c r="Y238" s="20">
        <f>X238*G238/1</f>
        <v>0</v>
      </c>
      <c r="Z238" s="20">
        <f>IF(
                            C238="INSUMO",
                            IFERROR(
                                INDEX(
                                    Insumos!F:F,
                                    MATCH(
                                        A238&amp;B238,
                                        Insumos!I:I,
                                        0)
                                ),
                                "Não encontrado"),
                            IFERROR(
                                INDEX(AA:AA,
                                    MATCH(
                                        A238&amp;B238,AG:AG,
                                        0)
                                ),
                                "Não encontrado")
                        )</f>
        <v>24.3325152</v>
      </c>
      <c r="AA238" s="20">
        <f>G238*Z238</f>
        <v>2.9199018239999996</v>
      </c>
      <c r="AB238" s="44"/>
      <c r="AC238" s="44"/>
      <c r="AD238" s="57" t="s">
        <v>89</v>
      </c>
      <c r="AE238" s="70"/>
      <c r="AF238" s="70"/>
    </row>
    <row r="239" spans="1:33" ht="25.5" x14ac:dyDescent="0.2">
      <c r="A239" s="59" t="s">
        <v>713</v>
      </c>
      <c r="B239" s="60" t="s">
        <v>98</v>
      </c>
      <c r="C239" s="71" t="s">
        <v>58</v>
      </c>
      <c r="D239" s="61" t="s">
        <v>488</v>
      </c>
      <c r="E239" s="61" t="s">
        <v>326</v>
      </c>
      <c r="F239" s="17" t="s">
        <v>56</v>
      </c>
      <c r="G239" s="17">
        <v>1</v>
      </c>
      <c r="H239" s="21">
        <f>IF(
                        C239="INSUMO",
                                        IFERROR(
                                            IF(
                                                INDEX(
                                                    Insumos!C:C,
                                                    MATCH(
                                                        A239&amp;B239,
                                                        Insumos!I:I,
                                                        0)
                                                )="Material",
                                                INDEX(
                                                    Insumos!F:F,
                                                    MATCH(
                                                        A239&amp;B239,
                                                        Insumos!I:I,
                                                        0)
                                                ),
                                                0
                                            ),
                                            "Não encontrado"),
                                        IFERROR(
                                            INDEX(I:I,
                                                MATCH(
                                                    A239&amp;B239,AG:AG,
                                                    0)
                                            ),
                                            "Não encontrado")
                                    )</f>
        <v>10.6</v>
      </c>
      <c r="I239" s="21">
        <f>H239*G239/1</f>
        <v>10.6</v>
      </c>
      <c r="J239" s="21">
        <f t="shared" si="50"/>
        <v>0</v>
      </c>
      <c r="K239" s="21">
        <f t="shared" si="50"/>
        <v>0</v>
      </c>
      <c r="L239" s="21">
        <f>IF(
                        C239="INSUMO",
                                        IFERROR(
                                            IF(
                                                INDEX(
                                                    Insumos!C:C,
                                                    MATCH(
                                                        A239&amp;B239,
                                                        Insumos!I:I,
                                                        0)
                                                )="Mao_obra",
                                                INDEX(
                                                    Insumos!F:F,
                                                    MATCH(
                                                        A239&amp;B239,
                                                        Insumos!I:I,
                                                        0)
                                                ),
                                                0
                                            ),
                                            "Não encontrado"),
                                        IFERROR(
                                            INDEX(M:M,
                                                MATCH(
                                                    A239&amp;B239,AG:AG,
                                                    0)
                                            ),
                                            "Não encontrado")
                                    )</f>
        <v>0</v>
      </c>
      <c r="M239" s="21">
        <f>L239*G239/1</f>
        <v>0</v>
      </c>
      <c r="N239" s="21">
        <f>IF(
                        C239="INSUMO",
                                        IFERROR(
                                            IF(
                                                INDEX(
                                                    Insumos!C:C,
                                                    MATCH(
                                                        A239&amp;B239,
                                                        Insumos!I:I,
                                                        0)
                                                )="Equipamento",
                                                INDEX(
                                                    Insumos!F:F,
                                                    MATCH(
                                                        A239&amp;B239,
                                                        Insumos!I:I,
                                                        0)
                                                ),
                                                0
                                            ),
                                            "Não encontrado"),
                                        IFERROR(
                                            INDEX(O:O,
                                                MATCH(
                                                    A239&amp;B239,AG:AG,
                                                    0)
                                            ),
                                            "Não encontrado")
                                    )</f>
        <v>0</v>
      </c>
      <c r="O239" s="21">
        <f>N239*G239/1</f>
        <v>0</v>
      </c>
      <c r="P239" s="21">
        <f>IF(
                        C239="INSUMO",
                                        IFERROR(
                                            IF(
                                                INDEX(
                                                    Insumos!C:C,
                                                    MATCH(
                                                        A239&amp;B239,
                                                        Insumos!I:I,
                                                        0)
                                                )="Transporte",
                                                INDEX(
                                                    Insumos!F:F,
                                                    MATCH(
                                                        A239&amp;B239,
                                                        Insumos!I:I,
                                                        0)
                                                ),
                                                0
                                            ),
                                            "Não encontrado"),
                                        IFERROR(
                                            INDEX(Q:Q,
                                                MATCH(
                                                    A239&amp;B239,AG:AG,
                                                    0)
                                            ),
                                            "Não encontrado")
                                    )</f>
        <v>0</v>
      </c>
      <c r="Q239" s="21">
        <f>P239*G239/1</f>
        <v>0</v>
      </c>
      <c r="R239" s="21">
        <f>IF(
                        C239="INSUMO",
                                        IFERROR(
                                            IF(
                                                INDEX(
                                                    Insumos!C:C,
                                                    MATCH(
                                                        A239&amp;B239,
                                                        Insumos!I:I,
                                                        0)
                                                )="Terceirizados",
                                                INDEX(
                                                    Insumos!F:F,
                                                    MATCH(
                                                        A239&amp;B239,
                                                        Insumos!I:I,
                                                        0)
                                                ),
                                                0
                                            ),
                                            "Não encontrado"),
                                        IFERROR(
                                            INDEX(S:S,
                                                MATCH(
                                                    A239&amp;B239,AG:AG,
                                                    0)
                                            ),
                                            "Não encontrado")
                                    )</f>
        <v>0</v>
      </c>
      <c r="S239" s="21">
        <f>R239*G239/1</f>
        <v>0</v>
      </c>
      <c r="T239" s="21">
        <f>IF(
                        C239="INSUMO",
                                        IFERROR(
                                            IF(
                                                INDEX(
                                                    Insumos!C:C,
                                                    MATCH(
                                                        A239&amp;B239,
                                                        Insumos!I:I,
                                                        0)
                                                )="Comissionamento",
                                                INDEX(
                                                    Insumos!F:F,
                                                    MATCH(
                                                        A239&amp;B239,
                                                        Insumos!I:I,
                                                        0)
                                                ),
                                                0
                                            ),
                                            "Não encontrado"),
                                        IFERROR(
                                            INDEX(U:U,
                                                MATCH(
                                                    A239&amp;B239,AG:AG,
                                                    0)
                                            ),
                                            "Não encontrado")
                                    )</f>
        <v>0</v>
      </c>
      <c r="U239" s="21">
        <f>T239*G239/1</f>
        <v>0</v>
      </c>
      <c r="V239" s="21">
        <f>IF(
                        C239="INSUMO",
                                        IFERROR(
                                            IF(
                                                INDEX(
                                                    Insumos!C:C,
                                                    MATCH(
                                                        A239&amp;B239,
                                                        Insumos!I:I,
                                                        0)
                                                )="Verba",
                                                INDEX(
                                                    Insumos!F:F,
                                                    MATCH(
                                                        A239&amp;B239,
                                                        Insumos!I:I,
                                                        0)
                                                ),
                                                0
                                            ),
                                            "Não encontrado"),
                                        IFERROR(
                                            INDEX(W:W,
                                                MATCH(
                                                    A239&amp;B239,AG:AG,
                                                    0)
                                            ),
                                            "Não encontrado")
                                    )</f>
        <v>0</v>
      </c>
      <c r="W239" s="21">
        <f>V239*G239/1</f>
        <v>0</v>
      </c>
      <c r="X239" s="21">
        <f>IF(
                        C239="INSUMO",
                                        IFERROR(
                                            IF(
                                                INDEX(
                                                    Insumos!C:C,
                                                    MATCH(
                                                        A239&amp;B239,
                                                        Insumos!I:I,
                                                        0)
                                                )="Outro",
                                                INDEX(
                                                    Insumos!F:F,
                                                    MATCH(
                                                        A239&amp;B239,
                                                        Insumos!I:I,
                                                        0)
                                                ),
                                                0
                                            ),
                                            "Não encontrado"),
                                        IFERROR(
                                            INDEX(Y:Y,
                                                MATCH(
                                                    A239&amp;B239,AG:AG,
                                                    0)
                                            ),
                                            "Não encontrado")
                                    )</f>
        <v>0</v>
      </c>
      <c r="Y239" s="21">
        <f>X239*G239/1</f>
        <v>0</v>
      </c>
      <c r="Z239" s="21">
        <f>IF(
                            C239="INSUMO",
                            IFERROR(
                                INDEX(
                                    Insumos!F:F,
                                    MATCH(
                                        A239&amp;B239,
                                        Insumos!I:I,
                                        0)
                                ),
                                "Não encontrado"),
                            IFERROR(
                                INDEX(AA:AA,
                                    MATCH(
                                        A239&amp;B239,AG:AG,
                                        0)
                                ),
                                "Não encontrado")
                        )</f>
        <v>10.6</v>
      </c>
      <c r="AA239" s="21">
        <f>G239*Z239</f>
        <v>10.6</v>
      </c>
      <c r="AB239" s="45"/>
      <c r="AC239" s="45"/>
      <c r="AD239" s="61" t="s">
        <v>89</v>
      </c>
      <c r="AE239" s="72"/>
      <c r="AF239" s="72"/>
    </row>
    <row r="240" spans="1:33" ht="25.5" x14ac:dyDescent="0.2">
      <c r="A240" s="63" t="s">
        <v>333</v>
      </c>
      <c r="B240" s="64" t="s">
        <v>45</v>
      </c>
      <c r="C240" s="65" t="s">
        <v>89</v>
      </c>
      <c r="D240" s="66" t="s">
        <v>488</v>
      </c>
      <c r="E240" s="66" t="s">
        <v>334</v>
      </c>
      <c r="F240" s="67" t="s">
        <v>56</v>
      </c>
      <c r="G240" s="22"/>
      <c r="H240" s="23"/>
      <c r="I240" s="23">
        <f>SUM(I241:I243)</f>
        <v>158.6</v>
      </c>
      <c r="J240" s="23"/>
      <c r="K240" s="23">
        <f>SUM(K241:K243)</f>
        <v>11.057831199999999</v>
      </c>
      <c r="L240" s="23"/>
      <c r="M240" s="23">
        <f>SUM(M241:M243)</f>
        <v>11.057831199999999</v>
      </c>
      <c r="N240" s="23"/>
      <c r="O240" s="23">
        <f>SUM(O241:O243)</f>
        <v>0</v>
      </c>
      <c r="P240" s="23"/>
      <c r="Q240" s="23">
        <f>SUM(Q241:Q243)</f>
        <v>0</v>
      </c>
      <c r="R240" s="23"/>
      <c r="S240" s="23">
        <f>SUM(S241:S243)</f>
        <v>0</v>
      </c>
      <c r="T240" s="23"/>
      <c r="U240" s="23">
        <f>SUM(U241:U243)</f>
        <v>0</v>
      </c>
      <c r="V240" s="23"/>
      <c r="W240" s="23">
        <f>SUM(W241:W243)</f>
        <v>0</v>
      </c>
      <c r="X240" s="23"/>
      <c r="Y240" s="23">
        <f>SUM(Y241:Y243)</f>
        <v>0</v>
      </c>
      <c r="Z240" s="23"/>
      <c r="AA240" s="23">
        <f>SUM(AA241:AA243)</f>
        <v>169.6578312</v>
      </c>
      <c r="AB240" s="43" t="s">
        <v>89</v>
      </c>
      <c r="AC240" s="43"/>
      <c r="AD240" s="66" t="s">
        <v>89</v>
      </c>
      <c r="AE240" s="68" t="s">
        <v>89</v>
      </c>
      <c r="AF240" s="68" t="s">
        <v>491</v>
      </c>
      <c r="AG240" t="str">
        <f>A240&amp;B240&amp;C240</f>
        <v>0414PRÓPRIA</v>
      </c>
    </row>
    <row r="241" spans="1:33" ht="25.5" x14ac:dyDescent="0.2">
      <c r="A241" s="59" t="s">
        <v>653</v>
      </c>
      <c r="B241" s="60" t="s">
        <v>98</v>
      </c>
      <c r="C241" s="71" t="s">
        <v>46</v>
      </c>
      <c r="D241" s="61" t="s">
        <v>488</v>
      </c>
      <c r="E241" s="61" t="s">
        <v>654</v>
      </c>
      <c r="F241" s="17" t="s">
        <v>511</v>
      </c>
      <c r="G241" s="17">
        <v>0.2</v>
      </c>
      <c r="H241" s="21">
        <f>IF(
                        C241="INSUMO",
                                        IFERROR(
                                            IF(
                                                INDEX(
                                                    Insumos!C:C,
                                                    MATCH(
                                                        A241&amp;B241,
                                                        Insumos!I:I,
                                                        0)
                                                )="Material",
                                                INDEX(
                                                    Insumos!F:F,
                                                    MATCH(
                                                        A241&amp;B241,
                                                        Insumos!I:I,
                                                        0)
                                                ),
                                                0
                                            ),
                                            "Não encontrado"),
                                        IFERROR(
                                            INDEX(I:I,
                                                MATCH(
                                                    A241&amp;B241,AG:AG,
                                                    0)
                                            ),
                                            "Não encontrado")
                                    )</f>
        <v>4.25</v>
      </c>
      <c r="I241" s="21">
        <f>H241*G241/1</f>
        <v>0.85000000000000009</v>
      </c>
      <c r="J241" s="21">
        <f t="shared" ref="J241:K243" si="51">T241 + N241 + L241 + X241 + R241 + P241 + V241</f>
        <v>35.206640799999995</v>
      </c>
      <c r="K241" s="21">
        <f t="shared" si="51"/>
        <v>7.0413281599999991</v>
      </c>
      <c r="L241" s="21">
        <f>IF(
                        C241="INSUMO",
                                        IFERROR(
                                            IF(
                                                INDEX(
                                                    Insumos!C:C,
                                                    MATCH(
                                                        A241&amp;B241,
                                                        Insumos!I:I,
                                                        0)
                                                )="Mao_obra",
                                                INDEX(
                                                    Insumos!F:F,
                                                    MATCH(
                                                        A241&amp;B241,
                                                        Insumos!I:I,
                                                        0)
                                                ),
                                                0
                                            ),
                                            "Não encontrado"),
                                        IFERROR(
                                            INDEX(M:M,
                                                MATCH(
                                                    A241&amp;B241,AG:AG,
                                                    0)
                                            ),
                                            "Não encontrado")
                                    )</f>
        <v>35.206640799999995</v>
      </c>
      <c r="M241" s="21">
        <f>L241*G241/1</f>
        <v>7.0413281599999991</v>
      </c>
      <c r="N241" s="21">
        <f>IF(
                        C241="INSUMO",
                                        IFERROR(
                                            IF(
                                                INDEX(
                                                    Insumos!C:C,
                                                    MATCH(
                                                        A241&amp;B241,
                                                        Insumos!I:I,
                                                        0)
                                                )="Equipamento",
                                                INDEX(
                                                    Insumos!F:F,
                                                    MATCH(
                                                        A241&amp;B241,
                                                        Insumos!I:I,
                                                        0)
                                                ),
                                                0
                                            ),
                                            "Não encontrado"),
                                        IFERROR(
                                            INDEX(O:O,
                                                MATCH(
                                                    A241&amp;B241,AG:AG,
                                                    0)
                                            ),
                                            "Não encontrado")
                                    )</f>
        <v>0</v>
      </c>
      <c r="O241" s="21">
        <f>N241*G241/1</f>
        <v>0</v>
      </c>
      <c r="P241" s="21">
        <f>IF(
                        C241="INSUMO",
                                        IFERROR(
                                            IF(
                                                INDEX(
                                                    Insumos!C:C,
                                                    MATCH(
                                                        A241&amp;B241,
                                                        Insumos!I:I,
                                                        0)
                                                )="Transporte",
                                                INDEX(
                                                    Insumos!F:F,
                                                    MATCH(
                                                        A241&amp;B241,
                                                        Insumos!I:I,
                                                        0)
                                                ),
                                                0
                                            ),
                                            "Não encontrado"),
                                        IFERROR(
                                            INDEX(Q:Q,
                                                MATCH(
                                                    A241&amp;B241,AG:AG,
                                                    0)
                                            ),
                                            "Não encontrado")
                                    )</f>
        <v>0</v>
      </c>
      <c r="Q241" s="21">
        <f>P241*G241/1</f>
        <v>0</v>
      </c>
      <c r="R241" s="21">
        <f>IF(
                        C241="INSUMO",
                                        IFERROR(
                                            IF(
                                                INDEX(
                                                    Insumos!C:C,
                                                    MATCH(
                                                        A241&amp;B241,
                                                        Insumos!I:I,
                                                        0)
                                                )="Terceirizados",
                                                INDEX(
                                                    Insumos!F:F,
                                                    MATCH(
                                                        A241&amp;B241,
                                                        Insumos!I:I,
                                                        0)
                                                ),
                                                0
                                            ),
                                            "Não encontrado"),
                                        IFERROR(
                                            INDEX(S:S,
                                                MATCH(
                                                    A241&amp;B241,AG:AG,
                                                    0)
                                            ),
                                            "Não encontrado")
                                    )</f>
        <v>0</v>
      </c>
      <c r="S241" s="21">
        <f>R241*G241/1</f>
        <v>0</v>
      </c>
      <c r="T241" s="21">
        <f>IF(
                        C241="INSUMO",
                                        IFERROR(
                                            IF(
                                                INDEX(
                                                    Insumos!C:C,
                                                    MATCH(
                                                        A241&amp;B241,
                                                        Insumos!I:I,
                                                        0)
                                                )="Comissionamento",
                                                INDEX(
                                                    Insumos!F:F,
                                                    MATCH(
                                                        A241&amp;B241,
                                                        Insumos!I:I,
                                                        0)
                                                ),
                                                0
                                            ),
                                            "Não encontrado"),
                                        IFERROR(
                                            INDEX(U:U,
                                                MATCH(
                                                    A241&amp;B241,AG:AG,
                                                    0)
                                            ),
                                            "Não encontrado")
                                    )</f>
        <v>0</v>
      </c>
      <c r="U241" s="21">
        <f>T241*G241/1</f>
        <v>0</v>
      </c>
      <c r="V241" s="21">
        <f>IF(
                        C241="INSUMO",
                                        IFERROR(
                                            IF(
                                                INDEX(
                                                    Insumos!C:C,
                                                    MATCH(
                                                        A241&amp;B241,
                                                        Insumos!I:I,
                                                        0)
                                                )="Verba",
                                                INDEX(
                                                    Insumos!F:F,
                                                    MATCH(
                                                        A241&amp;B241,
                                                        Insumos!I:I,
                                                        0)
                                                ),
                                                0
                                            ),
                                            "Não encontrado"),
                                        IFERROR(
                                            INDEX(W:W,
                                                MATCH(
                                                    A241&amp;B241,AG:AG,
                                                    0)
                                            ),
                                            "Não encontrado")
                                    )</f>
        <v>0</v>
      </c>
      <c r="W241" s="21">
        <f>V241*G241/1</f>
        <v>0</v>
      </c>
      <c r="X241" s="21">
        <f>IF(
                        C241="INSUMO",
                                        IFERROR(
                                            IF(
                                                INDEX(
                                                    Insumos!C:C,
                                                    MATCH(
                                                        A241&amp;B241,
                                                        Insumos!I:I,
                                                        0)
                                                )="Outro",
                                                INDEX(
                                                    Insumos!F:F,
                                                    MATCH(
                                                        A241&amp;B241,
                                                        Insumos!I:I,
                                                        0)
                                                ),
                                                0
                                            ),
                                            "Não encontrado"),
                                        IFERROR(
                                            INDEX(Y:Y,
                                                MATCH(
                                                    A241&amp;B241,AG:AG,
                                                    0)
                                            ),
                                            "Não encontrado")
                                    )</f>
        <v>0</v>
      </c>
      <c r="Y241" s="21">
        <f>X241*G241/1</f>
        <v>0</v>
      </c>
      <c r="Z241" s="21">
        <f>IF(
                            C241="INSUMO",
                            IFERROR(
                                INDEX(
                                    Insumos!F:F,
                                    MATCH(
                                        A241&amp;B241,
                                        Insumos!I:I,
                                        0)
                                ),
                                "Não encontrado"),
                            IFERROR(
                                INDEX(AA:AA,
                                    MATCH(
                                        A241&amp;B241,AG:AG,
                                        0)
                                ),
                                "Não encontrado")
                        )</f>
        <v>39.456640799999995</v>
      </c>
      <c r="AA241" s="21">
        <f>G241*Z241</f>
        <v>7.8913281599999996</v>
      </c>
      <c r="AB241" s="45"/>
      <c r="AC241" s="45"/>
      <c r="AD241" s="61" t="s">
        <v>89</v>
      </c>
      <c r="AE241" s="72"/>
      <c r="AF241" s="72"/>
    </row>
    <row r="242" spans="1:33" ht="25.5" x14ac:dyDescent="0.2">
      <c r="A242" s="54" t="s">
        <v>655</v>
      </c>
      <c r="B242" s="55" t="s">
        <v>98</v>
      </c>
      <c r="C242" s="69" t="s">
        <v>46</v>
      </c>
      <c r="D242" s="57" t="s">
        <v>488</v>
      </c>
      <c r="E242" s="57" t="s">
        <v>656</v>
      </c>
      <c r="F242" s="16" t="s">
        <v>511</v>
      </c>
      <c r="G242" s="16">
        <v>0.2</v>
      </c>
      <c r="H242" s="20">
        <f>IF(
                        C242="INSUMO",
                                        IFERROR(
                                            IF(
                                                INDEX(
                                                    Insumos!C:C,
                                                    MATCH(
                                                        A242&amp;B242,
                                                        Insumos!I:I,
                                                        0)
                                                )="Material",
                                                INDEX(
                                                    Insumos!F:F,
                                                    MATCH(
                                                        A242&amp;B242,
                                                        Insumos!I:I,
                                                        0)
                                                ),
                                                0
                                            ),
                                            "Não encontrado"),
                                        IFERROR(
                                            INDEX(I:I,
                                                MATCH(
                                                    A242&amp;B242,AG:AG,
                                                    0)
                                            ),
                                            "Não encontrado")
                                    )</f>
        <v>4.25</v>
      </c>
      <c r="I242" s="20">
        <f>H242*G242/1</f>
        <v>0.85000000000000009</v>
      </c>
      <c r="J242" s="20">
        <f t="shared" si="51"/>
        <v>20.0825152</v>
      </c>
      <c r="K242" s="20">
        <f t="shared" si="51"/>
        <v>4.0165030399999999</v>
      </c>
      <c r="L242" s="20">
        <f>IF(
                        C242="INSUMO",
                                        IFERROR(
                                            IF(
                                                INDEX(
                                                    Insumos!C:C,
                                                    MATCH(
                                                        A242&amp;B242,
                                                        Insumos!I:I,
                                                        0)
                                                )="Mao_obra",
                                                INDEX(
                                                    Insumos!F:F,
                                                    MATCH(
                                                        A242&amp;B242,
                                                        Insumos!I:I,
                                                        0)
                                                ),
                                                0
                                            ),
                                            "Não encontrado"),
                                        IFERROR(
                                            INDEX(M:M,
                                                MATCH(
                                                    A242&amp;B242,AG:AG,
                                                    0)
                                            ),
                                            "Não encontrado")
                                    )</f>
        <v>20.0825152</v>
      </c>
      <c r="M242" s="20">
        <f>L242*G242/1</f>
        <v>4.0165030399999999</v>
      </c>
      <c r="N242" s="20">
        <f>IF(
                        C242="INSUMO",
                                        IFERROR(
                                            IF(
                                                INDEX(
                                                    Insumos!C:C,
                                                    MATCH(
                                                        A242&amp;B242,
                                                        Insumos!I:I,
                                                        0)
                                                )="Equipamento",
                                                INDEX(
                                                    Insumos!F:F,
                                                    MATCH(
                                                        A242&amp;B242,
                                                        Insumos!I:I,
                                                        0)
                                                ),
                                                0
                                            ),
                                            "Não encontrado"),
                                        IFERROR(
                                            INDEX(O:O,
                                                MATCH(
                                                    A242&amp;B242,AG:AG,
                                                    0)
                                            ),
                                            "Não encontrado")
                                    )</f>
        <v>0</v>
      </c>
      <c r="O242" s="20">
        <f>N242*G242/1</f>
        <v>0</v>
      </c>
      <c r="P242" s="20">
        <f>IF(
                        C242="INSUMO",
                                        IFERROR(
                                            IF(
                                                INDEX(
                                                    Insumos!C:C,
                                                    MATCH(
                                                        A242&amp;B242,
                                                        Insumos!I:I,
                                                        0)
                                                )="Transporte",
                                                INDEX(
                                                    Insumos!F:F,
                                                    MATCH(
                                                        A242&amp;B242,
                                                        Insumos!I:I,
                                                        0)
                                                ),
                                                0
                                            ),
                                            "Não encontrado"),
                                        IFERROR(
                                            INDEX(Q:Q,
                                                MATCH(
                                                    A242&amp;B242,AG:AG,
                                                    0)
                                            ),
                                            "Não encontrado")
                                    )</f>
        <v>0</v>
      </c>
      <c r="Q242" s="20">
        <f>P242*G242/1</f>
        <v>0</v>
      </c>
      <c r="R242" s="20">
        <f>IF(
                        C242="INSUMO",
                                        IFERROR(
                                            IF(
                                                INDEX(
                                                    Insumos!C:C,
                                                    MATCH(
                                                        A242&amp;B242,
                                                        Insumos!I:I,
                                                        0)
                                                )="Terceirizados",
                                                INDEX(
                                                    Insumos!F:F,
                                                    MATCH(
                                                        A242&amp;B242,
                                                        Insumos!I:I,
                                                        0)
                                                ),
                                                0
                                            ),
                                            "Não encontrado"),
                                        IFERROR(
                                            INDEX(S:S,
                                                MATCH(
                                                    A242&amp;B242,AG:AG,
                                                    0)
                                            ),
                                            "Não encontrado")
                                    )</f>
        <v>0</v>
      </c>
      <c r="S242" s="20">
        <f>R242*G242/1</f>
        <v>0</v>
      </c>
      <c r="T242" s="20">
        <f>IF(
                        C242="INSUMO",
                                        IFERROR(
                                            IF(
                                                INDEX(
                                                    Insumos!C:C,
                                                    MATCH(
                                                        A242&amp;B242,
                                                        Insumos!I:I,
                                                        0)
                                                )="Comissionamento",
                                                INDEX(
                                                    Insumos!F:F,
                                                    MATCH(
                                                        A242&amp;B242,
                                                        Insumos!I:I,
                                                        0)
                                                ),
                                                0
                                            ),
                                            "Não encontrado"),
                                        IFERROR(
                                            INDEX(U:U,
                                                MATCH(
                                                    A242&amp;B242,AG:AG,
                                                    0)
                                            ),
                                            "Não encontrado")
                                    )</f>
        <v>0</v>
      </c>
      <c r="U242" s="20">
        <f>T242*G242/1</f>
        <v>0</v>
      </c>
      <c r="V242" s="20">
        <f>IF(
                        C242="INSUMO",
                                        IFERROR(
                                            IF(
                                                INDEX(
                                                    Insumos!C:C,
                                                    MATCH(
                                                        A242&amp;B242,
                                                        Insumos!I:I,
                                                        0)
                                                )="Verba",
                                                INDEX(
                                                    Insumos!F:F,
                                                    MATCH(
                                                        A242&amp;B242,
                                                        Insumos!I:I,
                                                        0)
                                                ),
                                                0
                                            ),
                                            "Não encontrado"),
                                        IFERROR(
                                            INDEX(W:W,
                                                MATCH(
                                                    A242&amp;B242,AG:AG,
                                                    0)
                                            ),
                                            "Não encontrado")
                                    )</f>
        <v>0</v>
      </c>
      <c r="W242" s="20">
        <f>V242*G242/1</f>
        <v>0</v>
      </c>
      <c r="X242" s="20">
        <f>IF(
                        C242="INSUMO",
                                        IFERROR(
                                            IF(
                                                INDEX(
                                                    Insumos!C:C,
                                                    MATCH(
                                                        A242&amp;B242,
                                                        Insumos!I:I,
                                                        0)
                                                )="Outro",
                                                INDEX(
                                                    Insumos!F:F,
                                                    MATCH(
                                                        A242&amp;B242,
                                                        Insumos!I:I,
                                                        0)
                                                ),
                                                0
                                            ),
                                            "Não encontrado"),
                                        IFERROR(
                                            INDEX(Y:Y,
                                                MATCH(
                                                    A242&amp;B242,AG:AG,
                                                    0)
                                            ),
                                            "Não encontrado")
                                    )</f>
        <v>0</v>
      </c>
      <c r="Y242" s="20">
        <f>X242*G242/1</f>
        <v>0</v>
      </c>
      <c r="Z242" s="20">
        <f>IF(
                            C242="INSUMO",
                            IFERROR(
                                INDEX(
                                    Insumos!F:F,
                                    MATCH(
                                        A242&amp;B242,
                                        Insumos!I:I,
                                        0)
                                ),
                                "Não encontrado"),
                            IFERROR(
                                INDEX(AA:AA,
                                    MATCH(
                                        A242&amp;B242,AG:AG,
                                        0)
                                ),
                                "Não encontrado")
                        )</f>
        <v>24.3325152</v>
      </c>
      <c r="AA242" s="20">
        <f>G242*Z242</f>
        <v>4.8665030400000004</v>
      </c>
      <c r="AB242" s="44"/>
      <c r="AC242" s="44"/>
      <c r="AD242" s="57" t="s">
        <v>89</v>
      </c>
      <c r="AE242" s="70"/>
      <c r="AF242" s="70"/>
    </row>
    <row r="243" spans="1:33" ht="25.5" x14ac:dyDescent="0.2">
      <c r="A243" s="59" t="s">
        <v>714</v>
      </c>
      <c r="B243" s="60" t="s">
        <v>45</v>
      </c>
      <c r="C243" s="71" t="s">
        <v>58</v>
      </c>
      <c r="D243" s="61" t="s">
        <v>488</v>
      </c>
      <c r="E243" s="61" t="s">
        <v>715</v>
      </c>
      <c r="F243" s="17" t="s">
        <v>56</v>
      </c>
      <c r="G243" s="17">
        <v>1</v>
      </c>
      <c r="H243" s="21">
        <f>IF(
                        C243="INSUMO",
                                        IFERROR(
                                            IF(
                                                INDEX(
                                                    Insumos!C:C,
                                                    MATCH(
                                                        A243&amp;B243,
                                                        Insumos!I:I,
                                                        0)
                                                )="Material",
                                                INDEX(
                                                    Insumos!F:F,
                                                    MATCH(
                                                        A243&amp;B243,
                                                        Insumos!I:I,
                                                        0)
                                                ),
                                                0
                                            ),
                                            "Não encontrado"),
                                        IFERROR(
                                            INDEX(I:I,
                                                MATCH(
                                                    A243&amp;B243,AG:AG,
                                                    0)
                                            ),
                                            "Não encontrado")
                                    )</f>
        <v>156.9</v>
      </c>
      <c r="I243" s="21">
        <f>H243*G243/1</f>
        <v>156.9</v>
      </c>
      <c r="J243" s="21">
        <f t="shared" si="51"/>
        <v>0</v>
      </c>
      <c r="K243" s="21">
        <f t="shared" si="51"/>
        <v>0</v>
      </c>
      <c r="L243" s="21">
        <f>IF(
                        C243="INSUMO",
                                        IFERROR(
                                            IF(
                                                INDEX(
                                                    Insumos!C:C,
                                                    MATCH(
                                                        A243&amp;B243,
                                                        Insumos!I:I,
                                                        0)
                                                )="Mao_obra",
                                                INDEX(
                                                    Insumos!F:F,
                                                    MATCH(
                                                        A243&amp;B243,
                                                        Insumos!I:I,
                                                        0)
                                                ),
                                                0
                                            ),
                                            "Não encontrado"),
                                        IFERROR(
                                            INDEX(M:M,
                                                MATCH(
                                                    A243&amp;B243,AG:AG,
                                                    0)
                                            ),
                                            "Não encontrado")
                                    )</f>
        <v>0</v>
      </c>
      <c r="M243" s="21">
        <f>L243*G243/1</f>
        <v>0</v>
      </c>
      <c r="N243" s="21">
        <f>IF(
                        C243="INSUMO",
                                        IFERROR(
                                            IF(
                                                INDEX(
                                                    Insumos!C:C,
                                                    MATCH(
                                                        A243&amp;B243,
                                                        Insumos!I:I,
                                                        0)
                                                )="Equipamento",
                                                INDEX(
                                                    Insumos!F:F,
                                                    MATCH(
                                                        A243&amp;B243,
                                                        Insumos!I:I,
                                                        0)
                                                ),
                                                0
                                            ),
                                            "Não encontrado"),
                                        IFERROR(
                                            INDEX(O:O,
                                                MATCH(
                                                    A243&amp;B243,AG:AG,
                                                    0)
                                            ),
                                            "Não encontrado")
                                    )</f>
        <v>0</v>
      </c>
      <c r="O243" s="21">
        <f>N243*G243/1</f>
        <v>0</v>
      </c>
      <c r="P243" s="21">
        <f>IF(
                        C243="INSUMO",
                                        IFERROR(
                                            IF(
                                                INDEX(
                                                    Insumos!C:C,
                                                    MATCH(
                                                        A243&amp;B243,
                                                        Insumos!I:I,
                                                        0)
                                                )="Transporte",
                                                INDEX(
                                                    Insumos!F:F,
                                                    MATCH(
                                                        A243&amp;B243,
                                                        Insumos!I:I,
                                                        0)
                                                ),
                                                0
                                            ),
                                            "Não encontrado"),
                                        IFERROR(
                                            INDEX(Q:Q,
                                                MATCH(
                                                    A243&amp;B243,AG:AG,
                                                    0)
                                            ),
                                            "Não encontrado")
                                    )</f>
        <v>0</v>
      </c>
      <c r="Q243" s="21">
        <f>P243*G243/1</f>
        <v>0</v>
      </c>
      <c r="R243" s="21">
        <f>IF(
                        C243="INSUMO",
                                        IFERROR(
                                            IF(
                                                INDEX(
                                                    Insumos!C:C,
                                                    MATCH(
                                                        A243&amp;B243,
                                                        Insumos!I:I,
                                                        0)
                                                )="Terceirizados",
                                                INDEX(
                                                    Insumos!F:F,
                                                    MATCH(
                                                        A243&amp;B243,
                                                        Insumos!I:I,
                                                        0)
                                                ),
                                                0
                                            ),
                                            "Não encontrado"),
                                        IFERROR(
                                            INDEX(S:S,
                                                MATCH(
                                                    A243&amp;B243,AG:AG,
                                                    0)
                                            ),
                                            "Não encontrado")
                                    )</f>
        <v>0</v>
      </c>
      <c r="S243" s="21">
        <f>R243*G243/1</f>
        <v>0</v>
      </c>
      <c r="T243" s="21">
        <f>IF(
                        C243="INSUMO",
                                        IFERROR(
                                            IF(
                                                INDEX(
                                                    Insumos!C:C,
                                                    MATCH(
                                                        A243&amp;B243,
                                                        Insumos!I:I,
                                                        0)
                                                )="Comissionamento",
                                                INDEX(
                                                    Insumos!F:F,
                                                    MATCH(
                                                        A243&amp;B243,
                                                        Insumos!I:I,
                                                        0)
                                                ),
                                                0
                                            ),
                                            "Não encontrado"),
                                        IFERROR(
                                            INDEX(U:U,
                                                MATCH(
                                                    A243&amp;B243,AG:AG,
                                                    0)
                                            ),
                                            "Não encontrado")
                                    )</f>
        <v>0</v>
      </c>
      <c r="U243" s="21">
        <f>T243*G243/1</f>
        <v>0</v>
      </c>
      <c r="V243" s="21">
        <f>IF(
                        C243="INSUMO",
                                        IFERROR(
                                            IF(
                                                INDEX(
                                                    Insumos!C:C,
                                                    MATCH(
                                                        A243&amp;B243,
                                                        Insumos!I:I,
                                                        0)
                                                )="Verba",
                                                INDEX(
                                                    Insumos!F:F,
                                                    MATCH(
                                                        A243&amp;B243,
                                                        Insumos!I:I,
                                                        0)
                                                ),
                                                0
                                            ),
                                            "Não encontrado"),
                                        IFERROR(
                                            INDEX(W:W,
                                                MATCH(
                                                    A243&amp;B243,AG:AG,
                                                    0)
                                            ),
                                            "Não encontrado")
                                    )</f>
        <v>0</v>
      </c>
      <c r="W243" s="21">
        <f>V243*G243/1</f>
        <v>0</v>
      </c>
      <c r="X243" s="21">
        <f>IF(
                        C243="INSUMO",
                                        IFERROR(
                                            IF(
                                                INDEX(
                                                    Insumos!C:C,
                                                    MATCH(
                                                        A243&amp;B243,
                                                        Insumos!I:I,
                                                        0)
                                                )="Outro",
                                                INDEX(
                                                    Insumos!F:F,
                                                    MATCH(
                                                        A243&amp;B243,
                                                        Insumos!I:I,
                                                        0)
                                                ),
                                                0
                                            ),
                                            "Não encontrado"),
                                        IFERROR(
                                            INDEX(Y:Y,
                                                MATCH(
                                                    A243&amp;B243,AG:AG,
                                                    0)
                                            ),
                                            "Não encontrado")
                                    )</f>
        <v>0</v>
      </c>
      <c r="Y243" s="21">
        <f>X243*G243/1</f>
        <v>0</v>
      </c>
      <c r="Z243" s="21">
        <f>IF(
                            C243="INSUMO",
                            IFERROR(
                                INDEX(
                                    Insumos!F:F,
                                    MATCH(
                                        A243&amp;B243,
                                        Insumos!I:I,
                                        0)
                                ),
                                "Não encontrado"),
                            IFERROR(
                                INDEX(AA:AA,
                                    MATCH(
                                        A243&amp;B243,AG:AG,
                                        0)
                                ),
                                "Não encontrado")
                        )</f>
        <v>156.9</v>
      </c>
      <c r="AA243" s="21">
        <f>G243*Z243</f>
        <v>156.9</v>
      </c>
      <c r="AB243" s="45"/>
      <c r="AC243" s="45"/>
      <c r="AD243" s="61" t="s">
        <v>89</v>
      </c>
      <c r="AE243" s="72"/>
      <c r="AF243" s="72"/>
    </row>
    <row r="244" spans="1:33" ht="51" x14ac:dyDescent="0.2">
      <c r="A244" s="63" t="s">
        <v>336</v>
      </c>
      <c r="B244" s="64" t="s">
        <v>45</v>
      </c>
      <c r="C244" s="65" t="s">
        <v>89</v>
      </c>
      <c r="D244" s="66" t="s">
        <v>488</v>
      </c>
      <c r="E244" s="66" t="s">
        <v>337</v>
      </c>
      <c r="F244" s="67" t="s">
        <v>56</v>
      </c>
      <c r="G244" s="22"/>
      <c r="H244" s="23"/>
      <c r="I244" s="23">
        <f>SUM(I245:I248)</f>
        <v>189.96423395000002</v>
      </c>
      <c r="J244" s="23"/>
      <c r="K244" s="23">
        <f>SUM(K245:K248)</f>
        <v>20.036008623735917</v>
      </c>
      <c r="L244" s="23"/>
      <c r="M244" s="23">
        <f>SUM(M245:M248)</f>
        <v>20.036008623735917</v>
      </c>
      <c r="N244" s="23"/>
      <c r="O244" s="23">
        <f>SUM(O245:O248)</f>
        <v>0</v>
      </c>
      <c r="P244" s="23"/>
      <c r="Q244" s="23">
        <f>SUM(Q245:Q248)</f>
        <v>0</v>
      </c>
      <c r="R244" s="23"/>
      <c r="S244" s="23">
        <f>SUM(S245:S248)</f>
        <v>0</v>
      </c>
      <c r="T244" s="23"/>
      <c r="U244" s="23">
        <f>SUM(U245:U248)</f>
        <v>0</v>
      </c>
      <c r="V244" s="23"/>
      <c r="W244" s="23">
        <f>SUM(W245:W248)</f>
        <v>0</v>
      </c>
      <c r="X244" s="23"/>
      <c r="Y244" s="23">
        <f>SUM(Y245:Y248)</f>
        <v>0</v>
      </c>
      <c r="Z244" s="23"/>
      <c r="AA244" s="23">
        <f>SUM(AA245:AA248)</f>
        <v>210.00024257373593</v>
      </c>
      <c r="AB244" s="43" t="s">
        <v>98</v>
      </c>
      <c r="AC244" s="43"/>
      <c r="AD244" s="66" t="s">
        <v>716</v>
      </c>
      <c r="AE244" s="68" t="s">
        <v>717</v>
      </c>
      <c r="AF244" s="68" t="s">
        <v>718</v>
      </c>
      <c r="AG244" t="str">
        <f>A244&amp;B244&amp;C244</f>
        <v>0429PRÓPRIA</v>
      </c>
    </row>
    <row r="245" spans="1:33" ht="25.5" x14ac:dyDescent="0.2">
      <c r="A245" s="59" t="s">
        <v>653</v>
      </c>
      <c r="B245" s="60" t="s">
        <v>98</v>
      </c>
      <c r="C245" s="71" t="s">
        <v>46</v>
      </c>
      <c r="D245" s="61" t="s">
        <v>488</v>
      </c>
      <c r="E245" s="61" t="s">
        <v>654</v>
      </c>
      <c r="F245" s="17" t="s">
        <v>511</v>
      </c>
      <c r="G245" s="17">
        <v>0.48299989999999998</v>
      </c>
      <c r="H245" s="21">
        <f>IF(
                        C245="INSUMO",
                                        IFERROR(
                                            IF(
                                                INDEX(
                                                    Insumos!C:C,
                                                    MATCH(
                                                        A245&amp;B245,
                                                        Insumos!I:I,
                                                        0)
                                                )="Material",
                                                INDEX(
                                                    Insumos!F:F,
                                                    MATCH(
                                                        A245&amp;B245,
                                                        Insumos!I:I,
                                                        0)
                                                ),
                                                0
                                            ),
                                            "Não encontrado"),
                                        IFERROR(
                                            INDEX(I:I,
                                                MATCH(
                                                    A245&amp;B245,AG:AG,
                                                    0)
                                            ),
                                            "Não encontrado")
                                    )</f>
        <v>4.25</v>
      </c>
      <c r="I245" s="21">
        <f>H245*G245/1</f>
        <v>2.052749575</v>
      </c>
      <c r="J245" s="21">
        <f t="shared" ref="J245:K248" si="52">T245 + N245 + L245 + X245 + R245 + P245 + V245</f>
        <v>35.206640799999995</v>
      </c>
      <c r="K245" s="21">
        <f t="shared" si="52"/>
        <v>17.004803985735919</v>
      </c>
      <c r="L245" s="21">
        <f>IF(
                        C245="INSUMO",
                                        IFERROR(
                                            IF(
                                                INDEX(
                                                    Insumos!C:C,
                                                    MATCH(
                                                        A245&amp;B245,
                                                        Insumos!I:I,
                                                        0)
                                                )="Mao_obra",
                                                INDEX(
                                                    Insumos!F:F,
                                                    MATCH(
                                                        A245&amp;B245,
                                                        Insumos!I:I,
                                                        0)
                                                ),
                                                0
                                            ),
                                            "Não encontrado"),
                                        IFERROR(
                                            INDEX(M:M,
                                                MATCH(
                                                    A245&amp;B245,AG:AG,
                                                    0)
                                            ),
                                            "Não encontrado")
                                    )</f>
        <v>35.206640799999995</v>
      </c>
      <c r="M245" s="21">
        <f>L245*G245/1</f>
        <v>17.004803985735919</v>
      </c>
      <c r="N245" s="21">
        <f>IF(
                        C245="INSUMO",
                                        IFERROR(
                                            IF(
                                                INDEX(
                                                    Insumos!C:C,
                                                    MATCH(
                                                        A245&amp;B245,
                                                        Insumos!I:I,
                                                        0)
                                                )="Equipamento",
                                                INDEX(
                                                    Insumos!F:F,
                                                    MATCH(
                                                        A245&amp;B245,
                                                        Insumos!I:I,
                                                        0)
                                                ),
                                                0
                                            ),
                                            "Não encontrado"),
                                        IFERROR(
                                            INDEX(O:O,
                                                MATCH(
                                                    A245&amp;B245,AG:AG,
                                                    0)
                                            ),
                                            "Não encontrado")
                                    )</f>
        <v>0</v>
      </c>
      <c r="O245" s="21">
        <f>N245*G245/1</f>
        <v>0</v>
      </c>
      <c r="P245" s="21">
        <f>IF(
                        C245="INSUMO",
                                        IFERROR(
                                            IF(
                                                INDEX(
                                                    Insumos!C:C,
                                                    MATCH(
                                                        A245&amp;B245,
                                                        Insumos!I:I,
                                                        0)
                                                )="Transporte",
                                                INDEX(
                                                    Insumos!F:F,
                                                    MATCH(
                                                        A245&amp;B245,
                                                        Insumos!I:I,
                                                        0)
                                                ),
                                                0
                                            ),
                                            "Não encontrado"),
                                        IFERROR(
                                            INDEX(Q:Q,
                                                MATCH(
                                                    A245&amp;B245,AG:AG,
                                                    0)
                                            ),
                                            "Não encontrado")
                                    )</f>
        <v>0</v>
      </c>
      <c r="Q245" s="21">
        <f>P245*G245/1</f>
        <v>0</v>
      </c>
      <c r="R245" s="21">
        <f>IF(
                        C245="INSUMO",
                                        IFERROR(
                                            IF(
                                                INDEX(
                                                    Insumos!C:C,
                                                    MATCH(
                                                        A245&amp;B245,
                                                        Insumos!I:I,
                                                        0)
                                                )="Terceirizados",
                                                INDEX(
                                                    Insumos!F:F,
                                                    MATCH(
                                                        A245&amp;B245,
                                                        Insumos!I:I,
                                                        0)
                                                ),
                                                0
                                            ),
                                            "Não encontrado"),
                                        IFERROR(
                                            INDEX(S:S,
                                                MATCH(
                                                    A245&amp;B245,AG:AG,
                                                    0)
                                            ),
                                            "Não encontrado")
                                    )</f>
        <v>0</v>
      </c>
      <c r="S245" s="21">
        <f>R245*G245/1</f>
        <v>0</v>
      </c>
      <c r="T245" s="21">
        <f>IF(
                        C245="INSUMO",
                                        IFERROR(
                                            IF(
                                                INDEX(
                                                    Insumos!C:C,
                                                    MATCH(
                                                        A245&amp;B245,
                                                        Insumos!I:I,
                                                        0)
                                                )="Comissionamento",
                                                INDEX(
                                                    Insumos!F:F,
                                                    MATCH(
                                                        A245&amp;B245,
                                                        Insumos!I:I,
                                                        0)
                                                ),
                                                0
                                            ),
                                            "Não encontrado"),
                                        IFERROR(
                                            INDEX(U:U,
                                                MATCH(
                                                    A245&amp;B245,AG:AG,
                                                    0)
                                            ),
                                            "Não encontrado")
                                    )</f>
        <v>0</v>
      </c>
      <c r="U245" s="21">
        <f>T245*G245/1</f>
        <v>0</v>
      </c>
      <c r="V245" s="21">
        <f>IF(
                        C245="INSUMO",
                                        IFERROR(
                                            IF(
                                                INDEX(
                                                    Insumos!C:C,
                                                    MATCH(
                                                        A245&amp;B245,
                                                        Insumos!I:I,
                                                        0)
                                                )="Verba",
                                                INDEX(
                                                    Insumos!F:F,
                                                    MATCH(
                                                        A245&amp;B245,
                                                        Insumos!I:I,
                                                        0)
                                                ),
                                                0
                                            ),
                                            "Não encontrado"),
                                        IFERROR(
                                            INDEX(W:W,
                                                MATCH(
                                                    A245&amp;B245,AG:AG,
                                                    0)
                                            ),
                                            "Não encontrado")
                                    )</f>
        <v>0</v>
      </c>
      <c r="W245" s="21">
        <f>V245*G245/1</f>
        <v>0</v>
      </c>
      <c r="X245" s="21">
        <f>IF(
                        C245="INSUMO",
                                        IFERROR(
                                            IF(
                                                INDEX(
                                                    Insumos!C:C,
                                                    MATCH(
                                                        A245&amp;B245,
                                                        Insumos!I:I,
                                                        0)
                                                )="Outro",
                                                INDEX(
                                                    Insumos!F:F,
                                                    MATCH(
                                                        A245&amp;B245,
                                                        Insumos!I:I,
                                                        0)
                                                ),
                                                0
                                            ),
                                            "Não encontrado"),
                                        IFERROR(
                                            INDEX(Y:Y,
                                                MATCH(
                                                    A245&amp;B245,AG:AG,
                                                    0)
                                            ),
                                            "Não encontrado")
                                    )</f>
        <v>0</v>
      </c>
      <c r="Y245" s="21">
        <f>X245*G245/1</f>
        <v>0</v>
      </c>
      <c r="Z245" s="21">
        <f>IF(
                            C245="INSUMO",
                            IFERROR(
                                INDEX(
                                    Insumos!F:F,
                                    MATCH(
                                        A245&amp;B245,
                                        Insumos!I:I,
                                        0)
                                ),
                                "Não encontrado"),
                            IFERROR(
                                INDEX(AA:AA,
                                    MATCH(
                                        A245&amp;B245,AG:AG,
                                        0)
                                ),
                                "Não encontrado")
                        )</f>
        <v>39.456640799999995</v>
      </c>
      <c r="AA245" s="21">
        <f>G245*Z245</f>
        <v>19.057553560735919</v>
      </c>
      <c r="AB245" s="45"/>
      <c r="AC245" s="45"/>
      <c r="AD245" s="61" t="s">
        <v>89</v>
      </c>
      <c r="AE245" s="72"/>
      <c r="AF245" s="72"/>
    </row>
    <row r="246" spans="1:33" ht="25.5" x14ac:dyDescent="0.2">
      <c r="A246" s="54" t="s">
        <v>655</v>
      </c>
      <c r="B246" s="55" t="s">
        <v>98</v>
      </c>
      <c r="C246" s="69" t="s">
        <v>46</v>
      </c>
      <c r="D246" s="57" t="s">
        <v>488</v>
      </c>
      <c r="E246" s="57" t="s">
        <v>656</v>
      </c>
      <c r="F246" s="16" t="s">
        <v>511</v>
      </c>
      <c r="G246" s="16">
        <v>0.1509375</v>
      </c>
      <c r="H246" s="20">
        <f>IF(
                        C246="INSUMO",
                                        IFERROR(
                                            IF(
                                                INDEX(
                                                    Insumos!C:C,
                                                    MATCH(
                                                        A246&amp;B246,
                                                        Insumos!I:I,
                                                        0)
                                                )="Material",
                                                INDEX(
                                                    Insumos!F:F,
                                                    MATCH(
                                                        A246&amp;B246,
                                                        Insumos!I:I,
                                                        0)
                                                ),
                                                0
                                            ),
                                            "Não encontrado"),
                                        IFERROR(
                                            INDEX(I:I,
                                                MATCH(
                                                    A246&amp;B246,AG:AG,
                                                    0)
                                            ),
                                            "Não encontrado")
                                    )</f>
        <v>4.25</v>
      </c>
      <c r="I246" s="20">
        <f>H246*G246/1</f>
        <v>0.641484375</v>
      </c>
      <c r="J246" s="20">
        <f t="shared" si="52"/>
        <v>20.0825152</v>
      </c>
      <c r="K246" s="20">
        <f t="shared" si="52"/>
        <v>3.0312046380000002</v>
      </c>
      <c r="L246" s="20">
        <f>IF(
                        C246="INSUMO",
                                        IFERROR(
                                            IF(
                                                INDEX(
                                                    Insumos!C:C,
                                                    MATCH(
                                                        A246&amp;B246,
                                                        Insumos!I:I,
                                                        0)
                                                )="Mao_obra",
                                                INDEX(
                                                    Insumos!F:F,
                                                    MATCH(
                                                        A246&amp;B246,
                                                        Insumos!I:I,
                                                        0)
                                                ),
                                                0
                                            ),
                                            "Não encontrado"),
                                        IFERROR(
                                            INDEX(M:M,
                                                MATCH(
                                                    A246&amp;B246,AG:AG,
                                                    0)
                                            ),
                                            "Não encontrado")
                                    )</f>
        <v>20.0825152</v>
      </c>
      <c r="M246" s="20">
        <f>L246*G246/1</f>
        <v>3.0312046380000002</v>
      </c>
      <c r="N246" s="20">
        <f>IF(
                        C246="INSUMO",
                                        IFERROR(
                                            IF(
                                                INDEX(
                                                    Insumos!C:C,
                                                    MATCH(
                                                        A246&amp;B246,
                                                        Insumos!I:I,
                                                        0)
                                                )="Equipamento",
                                                INDEX(
                                                    Insumos!F:F,
                                                    MATCH(
                                                        A246&amp;B246,
                                                        Insumos!I:I,
                                                        0)
                                                ),
                                                0
                                            ),
                                            "Não encontrado"),
                                        IFERROR(
                                            INDEX(O:O,
                                                MATCH(
                                                    A246&amp;B246,AG:AG,
                                                    0)
                                            ),
                                            "Não encontrado")
                                    )</f>
        <v>0</v>
      </c>
      <c r="O246" s="20">
        <f>N246*G246/1</f>
        <v>0</v>
      </c>
      <c r="P246" s="20">
        <f>IF(
                        C246="INSUMO",
                                        IFERROR(
                                            IF(
                                                INDEX(
                                                    Insumos!C:C,
                                                    MATCH(
                                                        A246&amp;B246,
                                                        Insumos!I:I,
                                                        0)
                                                )="Transporte",
                                                INDEX(
                                                    Insumos!F:F,
                                                    MATCH(
                                                        A246&amp;B246,
                                                        Insumos!I:I,
                                                        0)
                                                ),
                                                0
                                            ),
                                            "Não encontrado"),
                                        IFERROR(
                                            INDEX(Q:Q,
                                                MATCH(
                                                    A246&amp;B246,AG:AG,
                                                    0)
                                            ),
                                            "Não encontrado")
                                    )</f>
        <v>0</v>
      </c>
      <c r="Q246" s="20">
        <f>P246*G246/1</f>
        <v>0</v>
      </c>
      <c r="R246" s="20">
        <f>IF(
                        C246="INSUMO",
                                        IFERROR(
                                            IF(
                                                INDEX(
                                                    Insumos!C:C,
                                                    MATCH(
                                                        A246&amp;B246,
                                                        Insumos!I:I,
                                                        0)
                                                )="Terceirizados",
                                                INDEX(
                                                    Insumos!F:F,
                                                    MATCH(
                                                        A246&amp;B246,
                                                        Insumos!I:I,
                                                        0)
                                                ),
                                                0
                                            ),
                                            "Não encontrado"),
                                        IFERROR(
                                            INDEX(S:S,
                                                MATCH(
                                                    A246&amp;B246,AG:AG,
                                                    0)
                                            ),
                                            "Não encontrado")
                                    )</f>
        <v>0</v>
      </c>
      <c r="S246" s="20">
        <f>R246*G246/1</f>
        <v>0</v>
      </c>
      <c r="T246" s="20">
        <f>IF(
                        C246="INSUMO",
                                        IFERROR(
                                            IF(
                                                INDEX(
                                                    Insumos!C:C,
                                                    MATCH(
                                                        A246&amp;B246,
                                                        Insumos!I:I,
                                                        0)
                                                )="Comissionamento",
                                                INDEX(
                                                    Insumos!F:F,
                                                    MATCH(
                                                        A246&amp;B246,
                                                        Insumos!I:I,
                                                        0)
                                                ),
                                                0
                                            ),
                                            "Não encontrado"),
                                        IFERROR(
                                            INDEX(U:U,
                                                MATCH(
                                                    A246&amp;B246,AG:AG,
                                                    0)
                                            ),
                                            "Não encontrado")
                                    )</f>
        <v>0</v>
      </c>
      <c r="U246" s="20">
        <f>T246*G246/1</f>
        <v>0</v>
      </c>
      <c r="V246" s="20">
        <f>IF(
                        C246="INSUMO",
                                        IFERROR(
                                            IF(
                                                INDEX(
                                                    Insumos!C:C,
                                                    MATCH(
                                                        A246&amp;B246,
                                                        Insumos!I:I,
                                                        0)
                                                )="Verba",
                                                INDEX(
                                                    Insumos!F:F,
                                                    MATCH(
                                                        A246&amp;B246,
                                                        Insumos!I:I,
                                                        0)
                                                ),
                                                0
                                            ),
                                            "Não encontrado"),
                                        IFERROR(
                                            INDEX(W:W,
                                                MATCH(
                                                    A246&amp;B246,AG:AG,
                                                    0)
                                            ),
                                            "Não encontrado")
                                    )</f>
        <v>0</v>
      </c>
      <c r="W246" s="20">
        <f>V246*G246/1</f>
        <v>0</v>
      </c>
      <c r="X246" s="20">
        <f>IF(
                        C246="INSUMO",
                                        IFERROR(
                                            IF(
                                                INDEX(
                                                    Insumos!C:C,
                                                    MATCH(
                                                        A246&amp;B246,
                                                        Insumos!I:I,
                                                        0)
                                                )="Outro",
                                                INDEX(
                                                    Insumos!F:F,
                                                    MATCH(
                                                        A246&amp;B246,
                                                        Insumos!I:I,
                                                        0)
                                                ),
                                                0
                                            ),
                                            "Não encontrado"),
                                        IFERROR(
                                            INDEX(Y:Y,
                                                MATCH(
                                                    A246&amp;B246,AG:AG,
                                                    0)
                                            ),
                                            "Não encontrado")
                                    )</f>
        <v>0</v>
      </c>
      <c r="Y246" s="20">
        <f>X246*G246/1</f>
        <v>0</v>
      </c>
      <c r="Z246" s="20">
        <f>IF(
                            C246="INSUMO",
                            IFERROR(
                                INDEX(
                                    Insumos!F:F,
                                    MATCH(
                                        A246&amp;B246,
                                        Insumos!I:I,
                                        0)
                                ),
                                "Não encontrado"),
                            IFERROR(
                                INDEX(AA:AA,
                                    MATCH(
                                        A246&amp;B246,AG:AG,
                                        0)
                                ),
                                "Não encontrado")
                        )</f>
        <v>24.3325152</v>
      </c>
      <c r="AA246" s="20">
        <f>G246*Z246</f>
        <v>3.6726890129999998</v>
      </c>
      <c r="AB246" s="44"/>
      <c r="AC246" s="44"/>
      <c r="AD246" s="57" t="s">
        <v>89</v>
      </c>
      <c r="AE246" s="70"/>
      <c r="AF246" s="70"/>
    </row>
    <row r="247" spans="1:33" x14ac:dyDescent="0.2">
      <c r="A247" s="59" t="s">
        <v>719</v>
      </c>
      <c r="B247" s="60" t="s">
        <v>45</v>
      </c>
      <c r="C247" s="71" t="s">
        <v>58</v>
      </c>
      <c r="D247" s="61" t="s">
        <v>488</v>
      </c>
      <c r="E247" s="61" t="s">
        <v>720</v>
      </c>
      <c r="F247" s="17" t="s">
        <v>56</v>
      </c>
      <c r="G247" s="17">
        <v>2</v>
      </c>
      <c r="H247" s="21">
        <f>IF(
                        C247="INSUMO",
                                        IFERROR(
                                            IF(
                                                INDEX(
                                                    Insumos!C:C,
                                                    MATCH(
                                                        A247&amp;B247,
                                                        Insumos!I:I,
                                                        0)
                                                )="Material",
                                                INDEX(
                                                    Insumos!F:F,
                                                    MATCH(
                                                        A247&amp;B247,
                                                        Insumos!I:I,
                                                        0)
                                                ),
                                                0
                                            ),
                                            "Não encontrado"),
                                        IFERROR(
                                            INDEX(I:I,
                                                MATCH(
                                                    A247&amp;B247,AG:AG,
                                                    0)
                                            ),
                                            "Não encontrado")
                                    )</f>
        <v>9.33</v>
      </c>
      <c r="I247" s="21">
        <f>H247*G247/1</f>
        <v>18.66</v>
      </c>
      <c r="J247" s="21">
        <f t="shared" si="52"/>
        <v>0</v>
      </c>
      <c r="K247" s="21">
        <f t="shared" si="52"/>
        <v>0</v>
      </c>
      <c r="L247" s="21">
        <f>IF(
                        C247="INSUMO",
                                        IFERROR(
                                            IF(
                                                INDEX(
                                                    Insumos!C:C,
                                                    MATCH(
                                                        A247&amp;B247,
                                                        Insumos!I:I,
                                                        0)
                                                )="Mao_obra",
                                                INDEX(
                                                    Insumos!F:F,
                                                    MATCH(
                                                        A247&amp;B247,
                                                        Insumos!I:I,
                                                        0)
                                                ),
                                                0
                                            ),
                                            "Não encontrado"),
                                        IFERROR(
                                            INDEX(M:M,
                                                MATCH(
                                                    A247&amp;B247,AG:AG,
                                                    0)
                                            ),
                                            "Não encontrado")
                                    )</f>
        <v>0</v>
      </c>
      <c r="M247" s="21">
        <f>L247*G247/1</f>
        <v>0</v>
      </c>
      <c r="N247" s="21">
        <f>IF(
                        C247="INSUMO",
                                        IFERROR(
                                            IF(
                                                INDEX(
                                                    Insumos!C:C,
                                                    MATCH(
                                                        A247&amp;B247,
                                                        Insumos!I:I,
                                                        0)
                                                )="Equipamento",
                                                INDEX(
                                                    Insumos!F:F,
                                                    MATCH(
                                                        A247&amp;B247,
                                                        Insumos!I:I,
                                                        0)
                                                ),
                                                0
                                            ),
                                            "Não encontrado"),
                                        IFERROR(
                                            INDEX(O:O,
                                                MATCH(
                                                    A247&amp;B247,AG:AG,
                                                    0)
                                            ),
                                            "Não encontrado")
                                    )</f>
        <v>0</v>
      </c>
      <c r="O247" s="21">
        <f>N247*G247/1</f>
        <v>0</v>
      </c>
      <c r="P247" s="21">
        <f>IF(
                        C247="INSUMO",
                                        IFERROR(
                                            IF(
                                                INDEX(
                                                    Insumos!C:C,
                                                    MATCH(
                                                        A247&amp;B247,
                                                        Insumos!I:I,
                                                        0)
                                                )="Transporte",
                                                INDEX(
                                                    Insumos!F:F,
                                                    MATCH(
                                                        A247&amp;B247,
                                                        Insumos!I:I,
                                                        0)
                                                ),
                                                0
                                            ),
                                            "Não encontrado"),
                                        IFERROR(
                                            INDEX(Q:Q,
                                                MATCH(
                                                    A247&amp;B247,AG:AG,
                                                    0)
                                            ),
                                            "Não encontrado")
                                    )</f>
        <v>0</v>
      </c>
      <c r="Q247" s="21">
        <f>P247*G247/1</f>
        <v>0</v>
      </c>
      <c r="R247" s="21">
        <f>IF(
                        C247="INSUMO",
                                        IFERROR(
                                            IF(
                                                INDEX(
                                                    Insumos!C:C,
                                                    MATCH(
                                                        A247&amp;B247,
                                                        Insumos!I:I,
                                                        0)
                                                )="Terceirizados",
                                                INDEX(
                                                    Insumos!F:F,
                                                    MATCH(
                                                        A247&amp;B247,
                                                        Insumos!I:I,
                                                        0)
                                                ),
                                                0
                                            ),
                                            "Não encontrado"),
                                        IFERROR(
                                            INDEX(S:S,
                                                MATCH(
                                                    A247&amp;B247,AG:AG,
                                                    0)
                                            ),
                                            "Não encontrado")
                                    )</f>
        <v>0</v>
      </c>
      <c r="S247" s="21">
        <f>R247*G247/1</f>
        <v>0</v>
      </c>
      <c r="T247" s="21">
        <f>IF(
                        C247="INSUMO",
                                        IFERROR(
                                            IF(
                                                INDEX(
                                                    Insumos!C:C,
                                                    MATCH(
                                                        A247&amp;B247,
                                                        Insumos!I:I,
                                                        0)
                                                )="Comissionamento",
                                                INDEX(
                                                    Insumos!F:F,
                                                    MATCH(
                                                        A247&amp;B247,
                                                        Insumos!I:I,
                                                        0)
                                                ),
                                                0
                                            ),
                                            "Não encontrado"),
                                        IFERROR(
                                            INDEX(U:U,
                                                MATCH(
                                                    A247&amp;B247,AG:AG,
                                                    0)
                                            ),
                                            "Não encontrado")
                                    )</f>
        <v>0</v>
      </c>
      <c r="U247" s="21">
        <f>T247*G247/1</f>
        <v>0</v>
      </c>
      <c r="V247" s="21">
        <f>IF(
                        C247="INSUMO",
                                        IFERROR(
                                            IF(
                                                INDEX(
                                                    Insumos!C:C,
                                                    MATCH(
                                                        A247&amp;B247,
                                                        Insumos!I:I,
                                                        0)
                                                )="Verba",
                                                INDEX(
                                                    Insumos!F:F,
                                                    MATCH(
                                                        A247&amp;B247,
                                                        Insumos!I:I,
                                                        0)
                                                ),
                                                0
                                            ),
                                            "Não encontrado"),
                                        IFERROR(
                                            INDEX(W:W,
                                                MATCH(
                                                    A247&amp;B247,AG:AG,
                                                    0)
                                            ),
                                            "Não encontrado")
                                    )</f>
        <v>0</v>
      </c>
      <c r="W247" s="21">
        <f>V247*G247/1</f>
        <v>0</v>
      </c>
      <c r="X247" s="21">
        <f>IF(
                        C247="INSUMO",
                                        IFERROR(
                                            IF(
                                                INDEX(
                                                    Insumos!C:C,
                                                    MATCH(
                                                        A247&amp;B247,
                                                        Insumos!I:I,
                                                        0)
                                                )="Outro",
                                                INDEX(
                                                    Insumos!F:F,
                                                    MATCH(
                                                        A247&amp;B247,
                                                        Insumos!I:I,
                                                        0)
                                                ),
                                                0
                                            ),
                                            "Não encontrado"),
                                        IFERROR(
                                            INDEX(Y:Y,
                                                MATCH(
                                                    A247&amp;B247,AG:AG,
                                                    0)
                                            ),
                                            "Não encontrado")
                                    )</f>
        <v>0</v>
      </c>
      <c r="Y247" s="21">
        <f>X247*G247/1</f>
        <v>0</v>
      </c>
      <c r="Z247" s="21">
        <f>IF(
                            C247="INSUMO",
                            IFERROR(
                                INDEX(
                                    Insumos!F:F,
                                    MATCH(
                                        A247&amp;B247,
                                        Insumos!I:I,
                                        0)
                                ),
                                "Não encontrado"),
                            IFERROR(
                                INDEX(AA:AA,
                                    MATCH(
                                        A247&amp;B247,AG:AG,
                                        0)
                                ),
                                "Não encontrado")
                        )</f>
        <v>9.33</v>
      </c>
      <c r="AA247" s="21">
        <f>G247*Z247</f>
        <v>18.66</v>
      </c>
      <c r="AB247" s="45"/>
      <c r="AC247" s="45"/>
      <c r="AD247" s="61" t="s">
        <v>89</v>
      </c>
      <c r="AE247" s="72"/>
      <c r="AF247" s="72"/>
    </row>
    <row r="248" spans="1:33" ht="25.5" x14ac:dyDescent="0.2">
      <c r="A248" s="54" t="s">
        <v>721</v>
      </c>
      <c r="B248" s="55" t="s">
        <v>45</v>
      </c>
      <c r="C248" s="69" t="s">
        <v>58</v>
      </c>
      <c r="D248" s="57" t="s">
        <v>488</v>
      </c>
      <c r="E248" s="57" t="s">
        <v>722</v>
      </c>
      <c r="F248" s="16" t="s">
        <v>56</v>
      </c>
      <c r="G248" s="16">
        <v>1</v>
      </c>
      <c r="H248" s="20">
        <f>IF(
                        C248="INSUMO",
                                        IFERROR(
                                            IF(
                                                INDEX(
                                                    Insumos!C:C,
                                                    MATCH(
                                                        A248&amp;B248,
                                                        Insumos!I:I,
                                                        0)
                                                )="Material",
                                                INDEX(
                                                    Insumos!F:F,
                                                    MATCH(
                                                        A248&amp;B248,
                                                        Insumos!I:I,
                                                        0)
                                                ),
                                                0
                                            ),
                                            "Não encontrado"),
                                        IFERROR(
                                            INDEX(I:I,
                                                MATCH(
                                                    A248&amp;B248,AG:AG,
                                                    0)
                                            ),
                                            "Não encontrado")
                                    )</f>
        <v>168.61</v>
      </c>
      <c r="I248" s="20">
        <f>H248*G248/1</f>
        <v>168.61</v>
      </c>
      <c r="J248" s="20">
        <f t="shared" si="52"/>
        <v>0</v>
      </c>
      <c r="K248" s="20">
        <f t="shared" si="52"/>
        <v>0</v>
      </c>
      <c r="L248" s="20">
        <f>IF(
                        C248="INSUMO",
                                        IFERROR(
                                            IF(
                                                INDEX(
                                                    Insumos!C:C,
                                                    MATCH(
                                                        A248&amp;B248,
                                                        Insumos!I:I,
                                                        0)
                                                )="Mao_obra",
                                                INDEX(
                                                    Insumos!F:F,
                                                    MATCH(
                                                        A248&amp;B248,
                                                        Insumos!I:I,
                                                        0)
                                                ),
                                                0
                                            ),
                                            "Não encontrado"),
                                        IFERROR(
                                            INDEX(M:M,
                                                MATCH(
                                                    A248&amp;B248,AG:AG,
                                                    0)
                                            ),
                                            "Não encontrado")
                                    )</f>
        <v>0</v>
      </c>
      <c r="M248" s="20">
        <f>L248*G248/1</f>
        <v>0</v>
      </c>
      <c r="N248" s="20">
        <f>IF(
                        C248="INSUMO",
                                        IFERROR(
                                            IF(
                                                INDEX(
                                                    Insumos!C:C,
                                                    MATCH(
                                                        A248&amp;B248,
                                                        Insumos!I:I,
                                                        0)
                                                )="Equipamento",
                                                INDEX(
                                                    Insumos!F:F,
                                                    MATCH(
                                                        A248&amp;B248,
                                                        Insumos!I:I,
                                                        0)
                                                ),
                                                0
                                            ),
                                            "Não encontrado"),
                                        IFERROR(
                                            INDEX(O:O,
                                                MATCH(
                                                    A248&amp;B248,AG:AG,
                                                    0)
                                            ),
                                            "Não encontrado")
                                    )</f>
        <v>0</v>
      </c>
      <c r="O248" s="20">
        <f>N248*G248/1</f>
        <v>0</v>
      </c>
      <c r="P248" s="20">
        <f>IF(
                        C248="INSUMO",
                                        IFERROR(
                                            IF(
                                                INDEX(
                                                    Insumos!C:C,
                                                    MATCH(
                                                        A248&amp;B248,
                                                        Insumos!I:I,
                                                        0)
                                                )="Transporte",
                                                INDEX(
                                                    Insumos!F:F,
                                                    MATCH(
                                                        A248&amp;B248,
                                                        Insumos!I:I,
                                                        0)
                                                ),
                                                0
                                            ),
                                            "Não encontrado"),
                                        IFERROR(
                                            INDEX(Q:Q,
                                                MATCH(
                                                    A248&amp;B248,AG:AG,
                                                    0)
                                            ),
                                            "Não encontrado")
                                    )</f>
        <v>0</v>
      </c>
      <c r="Q248" s="20">
        <f>P248*G248/1</f>
        <v>0</v>
      </c>
      <c r="R248" s="20">
        <f>IF(
                        C248="INSUMO",
                                        IFERROR(
                                            IF(
                                                INDEX(
                                                    Insumos!C:C,
                                                    MATCH(
                                                        A248&amp;B248,
                                                        Insumos!I:I,
                                                        0)
                                                )="Terceirizados",
                                                INDEX(
                                                    Insumos!F:F,
                                                    MATCH(
                                                        A248&amp;B248,
                                                        Insumos!I:I,
                                                        0)
                                                ),
                                                0
                                            ),
                                            "Não encontrado"),
                                        IFERROR(
                                            INDEX(S:S,
                                                MATCH(
                                                    A248&amp;B248,AG:AG,
                                                    0)
                                            ),
                                            "Não encontrado")
                                    )</f>
        <v>0</v>
      </c>
      <c r="S248" s="20">
        <f>R248*G248/1</f>
        <v>0</v>
      </c>
      <c r="T248" s="20">
        <f>IF(
                        C248="INSUMO",
                                        IFERROR(
                                            IF(
                                                INDEX(
                                                    Insumos!C:C,
                                                    MATCH(
                                                        A248&amp;B248,
                                                        Insumos!I:I,
                                                        0)
                                                )="Comissionamento",
                                                INDEX(
                                                    Insumos!F:F,
                                                    MATCH(
                                                        A248&amp;B248,
                                                        Insumos!I:I,
                                                        0)
                                                ),
                                                0
                                            ),
                                            "Não encontrado"),
                                        IFERROR(
                                            INDEX(U:U,
                                                MATCH(
                                                    A248&amp;B248,AG:AG,
                                                    0)
                                            ),
                                            "Não encontrado")
                                    )</f>
        <v>0</v>
      </c>
      <c r="U248" s="20">
        <f>T248*G248/1</f>
        <v>0</v>
      </c>
      <c r="V248" s="20">
        <f>IF(
                        C248="INSUMO",
                                        IFERROR(
                                            IF(
                                                INDEX(
                                                    Insumos!C:C,
                                                    MATCH(
                                                        A248&amp;B248,
                                                        Insumos!I:I,
                                                        0)
                                                )="Verba",
                                                INDEX(
                                                    Insumos!F:F,
                                                    MATCH(
                                                        A248&amp;B248,
                                                        Insumos!I:I,
                                                        0)
                                                ),
                                                0
                                            ),
                                            "Não encontrado"),
                                        IFERROR(
                                            INDEX(W:W,
                                                MATCH(
                                                    A248&amp;B248,AG:AG,
                                                    0)
                                            ),
                                            "Não encontrado")
                                    )</f>
        <v>0</v>
      </c>
      <c r="W248" s="20">
        <f>V248*G248/1</f>
        <v>0</v>
      </c>
      <c r="X248" s="20">
        <f>IF(
                        C248="INSUMO",
                                        IFERROR(
                                            IF(
                                                INDEX(
                                                    Insumos!C:C,
                                                    MATCH(
                                                        A248&amp;B248,
                                                        Insumos!I:I,
                                                        0)
                                                )="Outro",
                                                INDEX(
                                                    Insumos!F:F,
                                                    MATCH(
                                                        A248&amp;B248,
                                                        Insumos!I:I,
                                                        0)
                                                ),
                                                0
                                            ),
                                            "Não encontrado"),
                                        IFERROR(
                                            INDEX(Y:Y,
                                                MATCH(
                                                    A248&amp;B248,AG:AG,
                                                    0)
                                            ),
                                            "Não encontrado")
                                    )</f>
        <v>0</v>
      </c>
      <c r="Y248" s="20">
        <f>X248*G248/1</f>
        <v>0</v>
      </c>
      <c r="Z248" s="20">
        <f>IF(
                            C248="INSUMO",
                            IFERROR(
                                INDEX(
                                    Insumos!F:F,
                                    MATCH(
                                        A248&amp;B248,
                                        Insumos!I:I,
                                        0)
                                ),
                                "Não encontrado"),
                            IFERROR(
                                INDEX(AA:AA,
                                    MATCH(
                                        A248&amp;B248,AG:AG,
                                        0)
                                ),
                                "Não encontrado")
                        )</f>
        <v>168.61</v>
      </c>
      <c r="AA248" s="20">
        <f>G248*Z248</f>
        <v>168.61</v>
      </c>
      <c r="AB248" s="44"/>
      <c r="AC248" s="44"/>
      <c r="AD248" s="57" t="s">
        <v>89</v>
      </c>
      <c r="AE248" s="70"/>
      <c r="AF248" s="70"/>
    </row>
    <row r="249" spans="1:33" ht="25.5" x14ac:dyDescent="0.2">
      <c r="A249" s="63" t="s">
        <v>339</v>
      </c>
      <c r="B249" s="64" t="s">
        <v>45</v>
      </c>
      <c r="C249" s="65" t="s">
        <v>89</v>
      </c>
      <c r="D249" s="66" t="s">
        <v>488</v>
      </c>
      <c r="E249" s="66" t="s">
        <v>340</v>
      </c>
      <c r="F249" s="67" t="s">
        <v>56</v>
      </c>
      <c r="G249" s="22"/>
      <c r="H249" s="23"/>
      <c r="I249" s="23">
        <f>SUM(I250:I252)</f>
        <v>20.689999999999998</v>
      </c>
      <c r="J249" s="23"/>
      <c r="K249" s="23">
        <f>SUM(K250:K252)</f>
        <v>11.057831199999999</v>
      </c>
      <c r="L249" s="23"/>
      <c r="M249" s="23">
        <f>SUM(M250:M252)</f>
        <v>11.057831199999999</v>
      </c>
      <c r="N249" s="23"/>
      <c r="O249" s="23">
        <f>SUM(O250:O252)</f>
        <v>0</v>
      </c>
      <c r="P249" s="23"/>
      <c r="Q249" s="23">
        <f>SUM(Q250:Q252)</f>
        <v>0</v>
      </c>
      <c r="R249" s="23"/>
      <c r="S249" s="23">
        <f>SUM(S250:S252)</f>
        <v>0</v>
      </c>
      <c r="T249" s="23"/>
      <c r="U249" s="23">
        <f>SUM(U250:U252)</f>
        <v>0</v>
      </c>
      <c r="V249" s="23"/>
      <c r="W249" s="23">
        <f>SUM(W250:W252)</f>
        <v>0</v>
      </c>
      <c r="X249" s="23"/>
      <c r="Y249" s="23">
        <f>SUM(Y250:Y252)</f>
        <v>0</v>
      </c>
      <c r="Z249" s="23"/>
      <c r="AA249" s="23">
        <f>SUM(AA250:AA252)</f>
        <v>31.7478312</v>
      </c>
      <c r="AB249" s="43" t="s">
        <v>89</v>
      </c>
      <c r="AC249" s="43"/>
      <c r="AD249" s="66" t="s">
        <v>89</v>
      </c>
      <c r="AE249" s="68" t="s">
        <v>89</v>
      </c>
      <c r="AF249" s="68" t="s">
        <v>491</v>
      </c>
      <c r="AG249" t="str">
        <f>A249&amp;B249&amp;C249</f>
        <v>0421PRÓPRIA</v>
      </c>
    </row>
    <row r="250" spans="1:33" ht="25.5" x14ac:dyDescent="0.2">
      <c r="A250" s="59" t="s">
        <v>653</v>
      </c>
      <c r="B250" s="60" t="s">
        <v>98</v>
      </c>
      <c r="C250" s="71" t="s">
        <v>46</v>
      </c>
      <c r="D250" s="61" t="s">
        <v>488</v>
      </c>
      <c r="E250" s="61" t="s">
        <v>654</v>
      </c>
      <c r="F250" s="17" t="s">
        <v>511</v>
      </c>
      <c r="G250" s="17">
        <v>0.2</v>
      </c>
      <c r="H250" s="21">
        <f>IF(
                        C250="INSUMO",
                                        IFERROR(
                                            IF(
                                                INDEX(
                                                    Insumos!C:C,
                                                    MATCH(
                                                        A250&amp;B250,
                                                        Insumos!I:I,
                                                        0)
                                                )="Material",
                                                INDEX(
                                                    Insumos!F:F,
                                                    MATCH(
                                                        A250&amp;B250,
                                                        Insumos!I:I,
                                                        0)
                                                ),
                                                0
                                            ),
                                            "Não encontrado"),
                                        IFERROR(
                                            INDEX(I:I,
                                                MATCH(
                                                    A250&amp;B250,AG:AG,
                                                    0)
                                            ),
                                            "Não encontrado")
                                    )</f>
        <v>4.25</v>
      </c>
      <c r="I250" s="21">
        <f>H250*G250/1</f>
        <v>0.85000000000000009</v>
      </c>
      <c r="J250" s="21">
        <f t="shared" ref="J250:K252" si="53">T250 + N250 + L250 + X250 + R250 + P250 + V250</f>
        <v>35.206640799999995</v>
      </c>
      <c r="K250" s="21">
        <f t="shared" si="53"/>
        <v>7.0413281599999991</v>
      </c>
      <c r="L250" s="21">
        <f>IF(
                        C250="INSUMO",
                                        IFERROR(
                                            IF(
                                                INDEX(
                                                    Insumos!C:C,
                                                    MATCH(
                                                        A250&amp;B250,
                                                        Insumos!I:I,
                                                        0)
                                                )="Mao_obra",
                                                INDEX(
                                                    Insumos!F:F,
                                                    MATCH(
                                                        A250&amp;B250,
                                                        Insumos!I:I,
                                                        0)
                                                ),
                                                0
                                            ),
                                            "Não encontrado"),
                                        IFERROR(
                                            INDEX(M:M,
                                                MATCH(
                                                    A250&amp;B250,AG:AG,
                                                    0)
                                            ),
                                            "Não encontrado")
                                    )</f>
        <v>35.206640799999995</v>
      </c>
      <c r="M250" s="21">
        <f>L250*G250/1</f>
        <v>7.0413281599999991</v>
      </c>
      <c r="N250" s="21">
        <f>IF(
                        C250="INSUMO",
                                        IFERROR(
                                            IF(
                                                INDEX(
                                                    Insumos!C:C,
                                                    MATCH(
                                                        A250&amp;B250,
                                                        Insumos!I:I,
                                                        0)
                                                )="Equipamento",
                                                INDEX(
                                                    Insumos!F:F,
                                                    MATCH(
                                                        A250&amp;B250,
                                                        Insumos!I:I,
                                                        0)
                                                ),
                                                0
                                            ),
                                            "Não encontrado"),
                                        IFERROR(
                                            INDEX(O:O,
                                                MATCH(
                                                    A250&amp;B250,AG:AG,
                                                    0)
                                            ),
                                            "Não encontrado")
                                    )</f>
        <v>0</v>
      </c>
      <c r="O250" s="21">
        <f>N250*G250/1</f>
        <v>0</v>
      </c>
      <c r="P250" s="21">
        <f>IF(
                        C250="INSUMO",
                                        IFERROR(
                                            IF(
                                                INDEX(
                                                    Insumos!C:C,
                                                    MATCH(
                                                        A250&amp;B250,
                                                        Insumos!I:I,
                                                        0)
                                                )="Transporte",
                                                INDEX(
                                                    Insumos!F:F,
                                                    MATCH(
                                                        A250&amp;B250,
                                                        Insumos!I:I,
                                                        0)
                                                ),
                                                0
                                            ),
                                            "Não encontrado"),
                                        IFERROR(
                                            INDEX(Q:Q,
                                                MATCH(
                                                    A250&amp;B250,AG:AG,
                                                    0)
                                            ),
                                            "Não encontrado")
                                    )</f>
        <v>0</v>
      </c>
      <c r="Q250" s="21">
        <f>P250*G250/1</f>
        <v>0</v>
      </c>
      <c r="R250" s="21">
        <f>IF(
                        C250="INSUMO",
                                        IFERROR(
                                            IF(
                                                INDEX(
                                                    Insumos!C:C,
                                                    MATCH(
                                                        A250&amp;B250,
                                                        Insumos!I:I,
                                                        0)
                                                )="Terceirizados",
                                                INDEX(
                                                    Insumos!F:F,
                                                    MATCH(
                                                        A250&amp;B250,
                                                        Insumos!I:I,
                                                        0)
                                                ),
                                                0
                                            ),
                                            "Não encontrado"),
                                        IFERROR(
                                            INDEX(S:S,
                                                MATCH(
                                                    A250&amp;B250,AG:AG,
                                                    0)
                                            ),
                                            "Não encontrado")
                                    )</f>
        <v>0</v>
      </c>
      <c r="S250" s="21">
        <f>R250*G250/1</f>
        <v>0</v>
      </c>
      <c r="T250" s="21">
        <f>IF(
                        C250="INSUMO",
                                        IFERROR(
                                            IF(
                                                INDEX(
                                                    Insumos!C:C,
                                                    MATCH(
                                                        A250&amp;B250,
                                                        Insumos!I:I,
                                                        0)
                                                )="Comissionamento",
                                                INDEX(
                                                    Insumos!F:F,
                                                    MATCH(
                                                        A250&amp;B250,
                                                        Insumos!I:I,
                                                        0)
                                                ),
                                                0
                                            ),
                                            "Não encontrado"),
                                        IFERROR(
                                            INDEX(U:U,
                                                MATCH(
                                                    A250&amp;B250,AG:AG,
                                                    0)
                                            ),
                                            "Não encontrado")
                                    )</f>
        <v>0</v>
      </c>
      <c r="U250" s="21">
        <f>T250*G250/1</f>
        <v>0</v>
      </c>
      <c r="V250" s="21">
        <f>IF(
                        C250="INSUMO",
                                        IFERROR(
                                            IF(
                                                INDEX(
                                                    Insumos!C:C,
                                                    MATCH(
                                                        A250&amp;B250,
                                                        Insumos!I:I,
                                                        0)
                                                )="Verba",
                                                INDEX(
                                                    Insumos!F:F,
                                                    MATCH(
                                                        A250&amp;B250,
                                                        Insumos!I:I,
                                                        0)
                                                ),
                                                0
                                            ),
                                            "Não encontrado"),
                                        IFERROR(
                                            INDEX(W:W,
                                                MATCH(
                                                    A250&amp;B250,AG:AG,
                                                    0)
                                            ),
                                            "Não encontrado")
                                    )</f>
        <v>0</v>
      </c>
      <c r="W250" s="21">
        <f>V250*G250/1</f>
        <v>0</v>
      </c>
      <c r="X250" s="21">
        <f>IF(
                        C250="INSUMO",
                                        IFERROR(
                                            IF(
                                                INDEX(
                                                    Insumos!C:C,
                                                    MATCH(
                                                        A250&amp;B250,
                                                        Insumos!I:I,
                                                        0)
                                                )="Outro",
                                                INDEX(
                                                    Insumos!F:F,
                                                    MATCH(
                                                        A250&amp;B250,
                                                        Insumos!I:I,
                                                        0)
                                                ),
                                                0
                                            ),
                                            "Não encontrado"),
                                        IFERROR(
                                            INDEX(Y:Y,
                                                MATCH(
                                                    A250&amp;B250,AG:AG,
                                                    0)
                                            ),
                                            "Não encontrado")
                                    )</f>
        <v>0</v>
      </c>
      <c r="Y250" s="21">
        <f>X250*G250/1</f>
        <v>0</v>
      </c>
      <c r="Z250" s="21">
        <f>IF(
                            C250="INSUMO",
                            IFERROR(
                                INDEX(
                                    Insumos!F:F,
                                    MATCH(
                                        A250&amp;B250,
                                        Insumos!I:I,
                                        0)
                                ),
                                "Não encontrado"),
                            IFERROR(
                                INDEX(AA:AA,
                                    MATCH(
                                        A250&amp;B250,AG:AG,
                                        0)
                                ),
                                "Não encontrado")
                        )</f>
        <v>39.456640799999995</v>
      </c>
      <c r="AA250" s="21">
        <f>G250*Z250</f>
        <v>7.8913281599999996</v>
      </c>
      <c r="AB250" s="45"/>
      <c r="AC250" s="45"/>
      <c r="AD250" s="61" t="s">
        <v>89</v>
      </c>
      <c r="AE250" s="72"/>
      <c r="AF250" s="72"/>
    </row>
    <row r="251" spans="1:33" ht="25.5" x14ac:dyDescent="0.2">
      <c r="A251" s="54" t="s">
        <v>655</v>
      </c>
      <c r="B251" s="55" t="s">
        <v>98</v>
      </c>
      <c r="C251" s="69" t="s">
        <v>46</v>
      </c>
      <c r="D251" s="57" t="s">
        <v>488</v>
      </c>
      <c r="E251" s="57" t="s">
        <v>656</v>
      </c>
      <c r="F251" s="16" t="s">
        <v>511</v>
      </c>
      <c r="G251" s="16">
        <v>0.2</v>
      </c>
      <c r="H251" s="20">
        <f>IF(
                        C251="INSUMO",
                                        IFERROR(
                                            IF(
                                                INDEX(
                                                    Insumos!C:C,
                                                    MATCH(
                                                        A251&amp;B251,
                                                        Insumos!I:I,
                                                        0)
                                                )="Material",
                                                INDEX(
                                                    Insumos!F:F,
                                                    MATCH(
                                                        A251&amp;B251,
                                                        Insumos!I:I,
                                                        0)
                                                ),
                                                0
                                            ),
                                            "Não encontrado"),
                                        IFERROR(
                                            INDEX(I:I,
                                                MATCH(
                                                    A251&amp;B251,AG:AG,
                                                    0)
                                            ),
                                            "Não encontrado")
                                    )</f>
        <v>4.25</v>
      </c>
      <c r="I251" s="20">
        <f>H251*G251/1</f>
        <v>0.85000000000000009</v>
      </c>
      <c r="J251" s="20">
        <f t="shared" si="53"/>
        <v>20.0825152</v>
      </c>
      <c r="K251" s="20">
        <f t="shared" si="53"/>
        <v>4.0165030399999999</v>
      </c>
      <c r="L251" s="20">
        <f>IF(
                        C251="INSUMO",
                                        IFERROR(
                                            IF(
                                                INDEX(
                                                    Insumos!C:C,
                                                    MATCH(
                                                        A251&amp;B251,
                                                        Insumos!I:I,
                                                        0)
                                                )="Mao_obra",
                                                INDEX(
                                                    Insumos!F:F,
                                                    MATCH(
                                                        A251&amp;B251,
                                                        Insumos!I:I,
                                                        0)
                                                ),
                                                0
                                            ),
                                            "Não encontrado"),
                                        IFERROR(
                                            INDEX(M:M,
                                                MATCH(
                                                    A251&amp;B251,AG:AG,
                                                    0)
                                            ),
                                            "Não encontrado")
                                    )</f>
        <v>20.0825152</v>
      </c>
      <c r="M251" s="20">
        <f>L251*G251/1</f>
        <v>4.0165030399999999</v>
      </c>
      <c r="N251" s="20">
        <f>IF(
                        C251="INSUMO",
                                        IFERROR(
                                            IF(
                                                INDEX(
                                                    Insumos!C:C,
                                                    MATCH(
                                                        A251&amp;B251,
                                                        Insumos!I:I,
                                                        0)
                                                )="Equipamento",
                                                INDEX(
                                                    Insumos!F:F,
                                                    MATCH(
                                                        A251&amp;B251,
                                                        Insumos!I:I,
                                                        0)
                                                ),
                                                0
                                            ),
                                            "Não encontrado"),
                                        IFERROR(
                                            INDEX(O:O,
                                                MATCH(
                                                    A251&amp;B251,AG:AG,
                                                    0)
                                            ),
                                            "Não encontrado")
                                    )</f>
        <v>0</v>
      </c>
      <c r="O251" s="20">
        <f>N251*G251/1</f>
        <v>0</v>
      </c>
      <c r="P251" s="20">
        <f>IF(
                        C251="INSUMO",
                                        IFERROR(
                                            IF(
                                                INDEX(
                                                    Insumos!C:C,
                                                    MATCH(
                                                        A251&amp;B251,
                                                        Insumos!I:I,
                                                        0)
                                                )="Transporte",
                                                INDEX(
                                                    Insumos!F:F,
                                                    MATCH(
                                                        A251&amp;B251,
                                                        Insumos!I:I,
                                                        0)
                                                ),
                                                0
                                            ),
                                            "Não encontrado"),
                                        IFERROR(
                                            INDEX(Q:Q,
                                                MATCH(
                                                    A251&amp;B251,AG:AG,
                                                    0)
                                            ),
                                            "Não encontrado")
                                    )</f>
        <v>0</v>
      </c>
      <c r="Q251" s="20">
        <f>P251*G251/1</f>
        <v>0</v>
      </c>
      <c r="R251" s="20">
        <f>IF(
                        C251="INSUMO",
                                        IFERROR(
                                            IF(
                                                INDEX(
                                                    Insumos!C:C,
                                                    MATCH(
                                                        A251&amp;B251,
                                                        Insumos!I:I,
                                                        0)
                                                )="Terceirizados",
                                                INDEX(
                                                    Insumos!F:F,
                                                    MATCH(
                                                        A251&amp;B251,
                                                        Insumos!I:I,
                                                        0)
                                                ),
                                                0
                                            ),
                                            "Não encontrado"),
                                        IFERROR(
                                            INDEX(S:S,
                                                MATCH(
                                                    A251&amp;B251,AG:AG,
                                                    0)
                                            ),
                                            "Não encontrado")
                                    )</f>
        <v>0</v>
      </c>
      <c r="S251" s="20">
        <f>R251*G251/1</f>
        <v>0</v>
      </c>
      <c r="T251" s="20">
        <f>IF(
                        C251="INSUMO",
                                        IFERROR(
                                            IF(
                                                INDEX(
                                                    Insumos!C:C,
                                                    MATCH(
                                                        A251&amp;B251,
                                                        Insumos!I:I,
                                                        0)
                                                )="Comissionamento",
                                                INDEX(
                                                    Insumos!F:F,
                                                    MATCH(
                                                        A251&amp;B251,
                                                        Insumos!I:I,
                                                        0)
                                                ),
                                                0
                                            ),
                                            "Não encontrado"),
                                        IFERROR(
                                            INDEX(U:U,
                                                MATCH(
                                                    A251&amp;B251,AG:AG,
                                                    0)
                                            ),
                                            "Não encontrado")
                                    )</f>
        <v>0</v>
      </c>
      <c r="U251" s="20">
        <f>T251*G251/1</f>
        <v>0</v>
      </c>
      <c r="V251" s="20">
        <f>IF(
                        C251="INSUMO",
                                        IFERROR(
                                            IF(
                                                INDEX(
                                                    Insumos!C:C,
                                                    MATCH(
                                                        A251&amp;B251,
                                                        Insumos!I:I,
                                                        0)
                                                )="Verba",
                                                INDEX(
                                                    Insumos!F:F,
                                                    MATCH(
                                                        A251&amp;B251,
                                                        Insumos!I:I,
                                                        0)
                                                ),
                                                0
                                            ),
                                            "Não encontrado"),
                                        IFERROR(
                                            INDEX(W:W,
                                                MATCH(
                                                    A251&amp;B251,AG:AG,
                                                    0)
                                            ),
                                            "Não encontrado")
                                    )</f>
        <v>0</v>
      </c>
      <c r="W251" s="20">
        <f>V251*G251/1</f>
        <v>0</v>
      </c>
      <c r="X251" s="20">
        <f>IF(
                        C251="INSUMO",
                                        IFERROR(
                                            IF(
                                                INDEX(
                                                    Insumos!C:C,
                                                    MATCH(
                                                        A251&amp;B251,
                                                        Insumos!I:I,
                                                        0)
                                                )="Outro",
                                                INDEX(
                                                    Insumos!F:F,
                                                    MATCH(
                                                        A251&amp;B251,
                                                        Insumos!I:I,
                                                        0)
                                                ),
                                                0
                                            ),
                                            "Não encontrado"),
                                        IFERROR(
                                            INDEX(Y:Y,
                                                MATCH(
                                                    A251&amp;B251,AG:AG,
                                                    0)
                                            ),
                                            "Não encontrado")
                                    )</f>
        <v>0</v>
      </c>
      <c r="Y251" s="20">
        <f>X251*G251/1</f>
        <v>0</v>
      </c>
      <c r="Z251" s="20">
        <f>IF(
                            C251="INSUMO",
                            IFERROR(
                                INDEX(
                                    Insumos!F:F,
                                    MATCH(
                                        A251&amp;B251,
                                        Insumos!I:I,
                                        0)
                                ),
                                "Não encontrado"),
                            IFERROR(
                                INDEX(AA:AA,
                                    MATCH(
                                        A251&amp;B251,AG:AG,
                                        0)
                                ),
                                "Não encontrado")
                        )</f>
        <v>24.3325152</v>
      </c>
      <c r="AA251" s="20">
        <f>G251*Z251</f>
        <v>4.8665030400000004</v>
      </c>
      <c r="AB251" s="44"/>
      <c r="AC251" s="44"/>
      <c r="AD251" s="57" t="s">
        <v>89</v>
      </c>
      <c r="AE251" s="70"/>
      <c r="AF251" s="70"/>
    </row>
    <row r="252" spans="1:33" ht="25.5" x14ac:dyDescent="0.2">
      <c r="A252" s="59" t="s">
        <v>723</v>
      </c>
      <c r="B252" s="60" t="s">
        <v>45</v>
      </c>
      <c r="C252" s="71" t="s">
        <v>58</v>
      </c>
      <c r="D252" s="61" t="s">
        <v>488</v>
      </c>
      <c r="E252" s="61" t="s">
        <v>724</v>
      </c>
      <c r="F252" s="17" t="s">
        <v>56</v>
      </c>
      <c r="G252" s="17">
        <v>1</v>
      </c>
      <c r="H252" s="21">
        <f>IF(
                        C252="INSUMO",
                                        IFERROR(
                                            IF(
                                                INDEX(
                                                    Insumos!C:C,
                                                    MATCH(
                                                        A252&amp;B252,
                                                        Insumos!I:I,
                                                        0)
                                                )="Material",
                                                INDEX(
                                                    Insumos!F:F,
                                                    MATCH(
                                                        A252&amp;B252,
                                                        Insumos!I:I,
                                                        0)
                                                ),
                                                0
                                            ),
                                            "Não encontrado"),
                                        IFERROR(
                                            INDEX(I:I,
                                                MATCH(
                                                    A252&amp;B252,AG:AG,
                                                    0)
                                            ),
                                            "Não encontrado")
                                    )</f>
        <v>18.989999999999998</v>
      </c>
      <c r="I252" s="21">
        <f>H252*G252/1</f>
        <v>18.989999999999998</v>
      </c>
      <c r="J252" s="21">
        <f t="shared" si="53"/>
        <v>0</v>
      </c>
      <c r="K252" s="21">
        <f t="shared" si="53"/>
        <v>0</v>
      </c>
      <c r="L252" s="21">
        <f>IF(
                        C252="INSUMO",
                                        IFERROR(
                                            IF(
                                                INDEX(
                                                    Insumos!C:C,
                                                    MATCH(
                                                        A252&amp;B252,
                                                        Insumos!I:I,
                                                        0)
                                                )="Mao_obra",
                                                INDEX(
                                                    Insumos!F:F,
                                                    MATCH(
                                                        A252&amp;B252,
                                                        Insumos!I:I,
                                                        0)
                                                ),
                                                0
                                            ),
                                            "Não encontrado"),
                                        IFERROR(
                                            INDEX(M:M,
                                                MATCH(
                                                    A252&amp;B252,AG:AG,
                                                    0)
                                            ),
                                            "Não encontrado")
                                    )</f>
        <v>0</v>
      </c>
      <c r="M252" s="21">
        <f>L252*G252/1</f>
        <v>0</v>
      </c>
      <c r="N252" s="21">
        <f>IF(
                        C252="INSUMO",
                                        IFERROR(
                                            IF(
                                                INDEX(
                                                    Insumos!C:C,
                                                    MATCH(
                                                        A252&amp;B252,
                                                        Insumos!I:I,
                                                        0)
                                                )="Equipamento",
                                                INDEX(
                                                    Insumos!F:F,
                                                    MATCH(
                                                        A252&amp;B252,
                                                        Insumos!I:I,
                                                        0)
                                                ),
                                                0
                                            ),
                                            "Não encontrado"),
                                        IFERROR(
                                            INDEX(O:O,
                                                MATCH(
                                                    A252&amp;B252,AG:AG,
                                                    0)
                                            ),
                                            "Não encontrado")
                                    )</f>
        <v>0</v>
      </c>
      <c r="O252" s="21">
        <f>N252*G252/1</f>
        <v>0</v>
      </c>
      <c r="P252" s="21">
        <f>IF(
                        C252="INSUMO",
                                        IFERROR(
                                            IF(
                                                INDEX(
                                                    Insumos!C:C,
                                                    MATCH(
                                                        A252&amp;B252,
                                                        Insumos!I:I,
                                                        0)
                                                )="Transporte",
                                                INDEX(
                                                    Insumos!F:F,
                                                    MATCH(
                                                        A252&amp;B252,
                                                        Insumos!I:I,
                                                        0)
                                                ),
                                                0
                                            ),
                                            "Não encontrado"),
                                        IFERROR(
                                            INDEX(Q:Q,
                                                MATCH(
                                                    A252&amp;B252,AG:AG,
                                                    0)
                                            ),
                                            "Não encontrado")
                                    )</f>
        <v>0</v>
      </c>
      <c r="Q252" s="21">
        <f>P252*G252/1</f>
        <v>0</v>
      </c>
      <c r="R252" s="21">
        <f>IF(
                        C252="INSUMO",
                                        IFERROR(
                                            IF(
                                                INDEX(
                                                    Insumos!C:C,
                                                    MATCH(
                                                        A252&amp;B252,
                                                        Insumos!I:I,
                                                        0)
                                                )="Terceirizados",
                                                INDEX(
                                                    Insumos!F:F,
                                                    MATCH(
                                                        A252&amp;B252,
                                                        Insumos!I:I,
                                                        0)
                                                ),
                                                0
                                            ),
                                            "Não encontrado"),
                                        IFERROR(
                                            INDEX(S:S,
                                                MATCH(
                                                    A252&amp;B252,AG:AG,
                                                    0)
                                            ),
                                            "Não encontrado")
                                    )</f>
        <v>0</v>
      </c>
      <c r="S252" s="21">
        <f>R252*G252/1</f>
        <v>0</v>
      </c>
      <c r="T252" s="21">
        <f>IF(
                        C252="INSUMO",
                                        IFERROR(
                                            IF(
                                                INDEX(
                                                    Insumos!C:C,
                                                    MATCH(
                                                        A252&amp;B252,
                                                        Insumos!I:I,
                                                        0)
                                                )="Comissionamento",
                                                INDEX(
                                                    Insumos!F:F,
                                                    MATCH(
                                                        A252&amp;B252,
                                                        Insumos!I:I,
                                                        0)
                                                ),
                                                0
                                            ),
                                            "Não encontrado"),
                                        IFERROR(
                                            INDEX(U:U,
                                                MATCH(
                                                    A252&amp;B252,AG:AG,
                                                    0)
                                            ),
                                            "Não encontrado")
                                    )</f>
        <v>0</v>
      </c>
      <c r="U252" s="21">
        <f>T252*G252/1</f>
        <v>0</v>
      </c>
      <c r="V252" s="21">
        <f>IF(
                        C252="INSUMO",
                                        IFERROR(
                                            IF(
                                                INDEX(
                                                    Insumos!C:C,
                                                    MATCH(
                                                        A252&amp;B252,
                                                        Insumos!I:I,
                                                        0)
                                                )="Verba",
                                                INDEX(
                                                    Insumos!F:F,
                                                    MATCH(
                                                        A252&amp;B252,
                                                        Insumos!I:I,
                                                        0)
                                                ),
                                                0
                                            ),
                                            "Não encontrado"),
                                        IFERROR(
                                            INDEX(W:W,
                                                MATCH(
                                                    A252&amp;B252,AG:AG,
                                                    0)
                                            ),
                                            "Não encontrado")
                                    )</f>
        <v>0</v>
      </c>
      <c r="W252" s="21">
        <f>V252*G252/1</f>
        <v>0</v>
      </c>
      <c r="X252" s="21">
        <f>IF(
                        C252="INSUMO",
                                        IFERROR(
                                            IF(
                                                INDEX(
                                                    Insumos!C:C,
                                                    MATCH(
                                                        A252&amp;B252,
                                                        Insumos!I:I,
                                                        0)
                                                )="Outro",
                                                INDEX(
                                                    Insumos!F:F,
                                                    MATCH(
                                                        A252&amp;B252,
                                                        Insumos!I:I,
                                                        0)
                                                ),
                                                0
                                            ),
                                            "Não encontrado"),
                                        IFERROR(
                                            INDEX(Y:Y,
                                                MATCH(
                                                    A252&amp;B252,AG:AG,
                                                    0)
                                            ),
                                            "Não encontrado")
                                    )</f>
        <v>0</v>
      </c>
      <c r="Y252" s="21">
        <f>X252*G252/1</f>
        <v>0</v>
      </c>
      <c r="Z252" s="21">
        <f>IF(
                            C252="INSUMO",
                            IFERROR(
                                INDEX(
                                    Insumos!F:F,
                                    MATCH(
                                        A252&amp;B252,
                                        Insumos!I:I,
                                        0)
                                ),
                                "Não encontrado"),
                            IFERROR(
                                INDEX(AA:AA,
                                    MATCH(
                                        A252&amp;B252,AG:AG,
                                        0)
                                ),
                                "Não encontrado")
                        )</f>
        <v>18.989999999999998</v>
      </c>
      <c r="AA252" s="21">
        <f>G252*Z252</f>
        <v>18.989999999999998</v>
      </c>
      <c r="AB252" s="45"/>
      <c r="AC252" s="45"/>
      <c r="AD252" s="61" t="s">
        <v>89</v>
      </c>
      <c r="AE252" s="72"/>
      <c r="AF252" s="72"/>
    </row>
    <row r="253" spans="1:33" ht="63.75" x14ac:dyDescent="0.2">
      <c r="A253" s="63" t="s">
        <v>344</v>
      </c>
      <c r="B253" s="64" t="s">
        <v>45</v>
      </c>
      <c r="C253" s="65" t="s">
        <v>89</v>
      </c>
      <c r="D253" s="66" t="s">
        <v>488</v>
      </c>
      <c r="E253" s="66" t="s">
        <v>345</v>
      </c>
      <c r="F253" s="67" t="s">
        <v>66</v>
      </c>
      <c r="G253" s="22"/>
      <c r="H253" s="23"/>
      <c r="I253" s="23">
        <f>SUM(I254:I257)</f>
        <v>3.3801660000000004</v>
      </c>
      <c r="J253" s="23"/>
      <c r="K253" s="23">
        <f>SUM(K254:K257)</f>
        <v>1.6033855240000001</v>
      </c>
      <c r="L253" s="23"/>
      <c r="M253" s="23">
        <f>SUM(M254:M257)</f>
        <v>1.6033855240000001</v>
      </c>
      <c r="N253" s="23"/>
      <c r="O253" s="23">
        <f>SUM(O254:O257)</f>
        <v>0</v>
      </c>
      <c r="P253" s="23"/>
      <c r="Q253" s="23">
        <f>SUM(Q254:Q257)</f>
        <v>0</v>
      </c>
      <c r="R253" s="23"/>
      <c r="S253" s="23">
        <f>SUM(S254:S257)</f>
        <v>0</v>
      </c>
      <c r="T253" s="23"/>
      <c r="U253" s="23">
        <f>SUM(U254:U257)</f>
        <v>0</v>
      </c>
      <c r="V253" s="23"/>
      <c r="W253" s="23">
        <f>SUM(W254:W257)</f>
        <v>0</v>
      </c>
      <c r="X253" s="23"/>
      <c r="Y253" s="23">
        <f>SUM(Y254:Y257)</f>
        <v>0</v>
      </c>
      <c r="Z253" s="23"/>
      <c r="AA253" s="23">
        <f>SUM(AA254:AA257)</f>
        <v>4.9835515240000001</v>
      </c>
      <c r="AB253" s="43" t="s">
        <v>98</v>
      </c>
      <c r="AC253" s="43"/>
      <c r="AD253" s="66" t="s">
        <v>725</v>
      </c>
      <c r="AE253" s="68" t="s">
        <v>726</v>
      </c>
      <c r="AF253" s="68" t="s">
        <v>659</v>
      </c>
      <c r="AG253" t="str">
        <f>A253&amp;B253&amp;C253</f>
        <v>0422PRÓPRIA</v>
      </c>
    </row>
    <row r="254" spans="1:33" ht="25.5" x14ac:dyDescent="0.2">
      <c r="A254" s="59" t="s">
        <v>653</v>
      </c>
      <c r="B254" s="60" t="s">
        <v>98</v>
      </c>
      <c r="C254" s="71" t="s">
        <v>46</v>
      </c>
      <c r="D254" s="61" t="s">
        <v>488</v>
      </c>
      <c r="E254" s="61" t="s">
        <v>654</v>
      </c>
      <c r="F254" s="17" t="s">
        <v>511</v>
      </c>
      <c r="G254" s="17">
        <v>2.9000000000000001E-2</v>
      </c>
      <c r="H254" s="21">
        <f>IF(
                        C254="INSUMO",
                                        IFERROR(
                                            IF(
                                                INDEX(
                                                    Insumos!C:C,
                                                    MATCH(
                                                        A254&amp;B254,
                                                        Insumos!I:I,
                                                        0)
                                                )="Material",
                                                INDEX(
                                                    Insumos!F:F,
                                                    MATCH(
                                                        A254&amp;B254,
                                                        Insumos!I:I,
                                                        0)
                                                ),
                                                0
                                            ),
                                            "Não encontrado"),
                                        IFERROR(
                                            INDEX(I:I,
                                                MATCH(
                                                    A254&amp;B254,AG:AG,
                                                    0)
                                            ),
                                            "Não encontrado")
                                    )</f>
        <v>4.25</v>
      </c>
      <c r="I254" s="21">
        <f>H254*G254/1</f>
        <v>0.12325000000000001</v>
      </c>
      <c r="J254" s="21">
        <f t="shared" ref="J254:K257" si="54">T254 + N254 + L254 + X254 + R254 + P254 + V254</f>
        <v>35.206640799999995</v>
      </c>
      <c r="K254" s="21">
        <f t="shared" si="54"/>
        <v>1.0209925832</v>
      </c>
      <c r="L254" s="21">
        <f>IF(
                        C254="INSUMO",
                                        IFERROR(
                                            IF(
                                                INDEX(
                                                    Insumos!C:C,
                                                    MATCH(
                                                        A254&amp;B254,
                                                        Insumos!I:I,
                                                        0)
                                                )="Mao_obra",
                                                INDEX(
                                                    Insumos!F:F,
                                                    MATCH(
                                                        A254&amp;B254,
                                                        Insumos!I:I,
                                                        0)
                                                ),
                                                0
                                            ),
                                            "Não encontrado"),
                                        IFERROR(
                                            INDEX(M:M,
                                                MATCH(
                                                    A254&amp;B254,AG:AG,
                                                    0)
                                            ),
                                            "Não encontrado")
                                    )</f>
        <v>35.206640799999995</v>
      </c>
      <c r="M254" s="21">
        <f>L254*G254/1</f>
        <v>1.0209925832</v>
      </c>
      <c r="N254" s="21">
        <f>IF(
                        C254="INSUMO",
                                        IFERROR(
                                            IF(
                                                INDEX(
                                                    Insumos!C:C,
                                                    MATCH(
                                                        A254&amp;B254,
                                                        Insumos!I:I,
                                                        0)
                                                )="Equipamento",
                                                INDEX(
                                                    Insumos!F:F,
                                                    MATCH(
                                                        A254&amp;B254,
                                                        Insumos!I:I,
                                                        0)
                                                ),
                                                0
                                            ),
                                            "Não encontrado"),
                                        IFERROR(
                                            INDEX(O:O,
                                                MATCH(
                                                    A254&amp;B254,AG:AG,
                                                    0)
                                            ),
                                            "Não encontrado")
                                    )</f>
        <v>0</v>
      </c>
      <c r="O254" s="21">
        <f>N254*G254/1</f>
        <v>0</v>
      </c>
      <c r="P254" s="21">
        <f>IF(
                        C254="INSUMO",
                                        IFERROR(
                                            IF(
                                                INDEX(
                                                    Insumos!C:C,
                                                    MATCH(
                                                        A254&amp;B254,
                                                        Insumos!I:I,
                                                        0)
                                                )="Transporte",
                                                INDEX(
                                                    Insumos!F:F,
                                                    MATCH(
                                                        A254&amp;B254,
                                                        Insumos!I:I,
                                                        0)
                                                ),
                                                0
                                            ),
                                            "Não encontrado"),
                                        IFERROR(
                                            INDEX(Q:Q,
                                                MATCH(
                                                    A254&amp;B254,AG:AG,
                                                    0)
                                            ),
                                            "Não encontrado")
                                    )</f>
        <v>0</v>
      </c>
      <c r="Q254" s="21">
        <f>P254*G254/1</f>
        <v>0</v>
      </c>
      <c r="R254" s="21">
        <f>IF(
                        C254="INSUMO",
                                        IFERROR(
                                            IF(
                                                INDEX(
                                                    Insumos!C:C,
                                                    MATCH(
                                                        A254&amp;B254,
                                                        Insumos!I:I,
                                                        0)
                                                )="Terceirizados",
                                                INDEX(
                                                    Insumos!F:F,
                                                    MATCH(
                                                        A254&amp;B254,
                                                        Insumos!I:I,
                                                        0)
                                                ),
                                                0
                                            ),
                                            "Não encontrado"),
                                        IFERROR(
                                            INDEX(S:S,
                                                MATCH(
                                                    A254&amp;B254,AG:AG,
                                                    0)
                                            ),
                                            "Não encontrado")
                                    )</f>
        <v>0</v>
      </c>
      <c r="S254" s="21">
        <f>R254*G254/1</f>
        <v>0</v>
      </c>
      <c r="T254" s="21">
        <f>IF(
                        C254="INSUMO",
                                        IFERROR(
                                            IF(
                                                INDEX(
                                                    Insumos!C:C,
                                                    MATCH(
                                                        A254&amp;B254,
                                                        Insumos!I:I,
                                                        0)
                                                )="Comissionamento",
                                                INDEX(
                                                    Insumos!F:F,
                                                    MATCH(
                                                        A254&amp;B254,
                                                        Insumos!I:I,
                                                        0)
                                                ),
                                                0
                                            ),
                                            "Não encontrado"),
                                        IFERROR(
                                            INDEX(U:U,
                                                MATCH(
                                                    A254&amp;B254,AG:AG,
                                                    0)
                                            ),
                                            "Não encontrado")
                                    )</f>
        <v>0</v>
      </c>
      <c r="U254" s="21">
        <f>T254*G254/1</f>
        <v>0</v>
      </c>
      <c r="V254" s="21">
        <f>IF(
                        C254="INSUMO",
                                        IFERROR(
                                            IF(
                                                INDEX(
                                                    Insumos!C:C,
                                                    MATCH(
                                                        A254&amp;B254,
                                                        Insumos!I:I,
                                                        0)
                                                )="Verba",
                                                INDEX(
                                                    Insumos!F:F,
                                                    MATCH(
                                                        A254&amp;B254,
                                                        Insumos!I:I,
                                                        0)
                                                ),
                                                0
                                            ),
                                            "Não encontrado"),
                                        IFERROR(
                                            INDEX(W:W,
                                                MATCH(
                                                    A254&amp;B254,AG:AG,
                                                    0)
                                            ),
                                            "Não encontrado")
                                    )</f>
        <v>0</v>
      </c>
      <c r="W254" s="21">
        <f>V254*G254/1</f>
        <v>0</v>
      </c>
      <c r="X254" s="21">
        <f>IF(
                        C254="INSUMO",
                                        IFERROR(
                                            IF(
                                                INDEX(
                                                    Insumos!C:C,
                                                    MATCH(
                                                        A254&amp;B254,
                                                        Insumos!I:I,
                                                        0)
                                                )="Outro",
                                                INDEX(
                                                    Insumos!F:F,
                                                    MATCH(
                                                        A254&amp;B254,
                                                        Insumos!I:I,
                                                        0)
                                                ),
                                                0
                                            ),
                                            "Não encontrado"),
                                        IFERROR(
                                            INDEX(Y:Y,
                                                MATCH(
                                                    A254&amp;B254,AG:AG,
                                                    0)
                                            ),
                                            "Não encontrado")
                                    )</f>
        <v>0</v>
      </c>
      <c r="Y254" s="21">
        <f>X254*G254/1</f>
        <v>0</v>
      </c>
      <c r="Z254" s="21">
        <f>IF(
                            C254="INSUMO",
                            IFERROR(
                                INDEX(
                                    Insumos!F:F,
                                    MATCH(
                                        A254&amp;B254,
                                        Insumos!I:I,
                                        0)
                                ),
                                "Não encontrado"),
                            IFERROR(
                                INDEX(AA:AA,
                                    MATCH(
                                        A254&amp;B254,AG:AG,
                                        0)
                                ),
                                "Não encontrado")
                        )</f>
        <v>39.456640799999995</v>
      </c>
      <c r="AA254" s="21">
        <f>G254*Z254</f>
        <v>1.1442425831999998</v>
      </c>
      <c r="AB254" s="45"/>
      <c r="AC254" s="45"/>
      <c r="AD254" s="61" t="s">
        <v>89</v>
      </c>
      <c r="AE254" s="72"/>
      <c r="AF254" s="72"/>
    </row>
    <row r="255" spans="1:33" ht="25.5" x14ac:dyDescent="0.2">
      <c r="A255" s="54" t="s">
        <v>655</v>
      </c>
      <c r="B255" s="55" t="s">
        <v>98</v>
      </c>
      <c r="C255" s="69" t="s">
        <v>46</v>
      </c>
      <c r="D255" s="57" t="s">
        <v>488</v>
      </c>
      <c r="E255" s="57" t="s">
        <v>656</v>
      </c>
      <c r="F255" s="16" t="s">
        <v>511</v>
      </c>
      <c r="G255" s="16">
        <v>2.9000000000000001E-2</v>
      </c>
      <c r="H255" s="20">
        <f>IF(
                        C255="INSUMO",
                                        IFERROR(
                                            IF(
                                                INDEX(
                                                    Insumos!C:C,
                                                    MATCH(
                                                        A255&amp;B255,
                                                        Insumos!I:I,
                                                        0)
                                                )="Material",
                                                INDEX(
                                                    Insumos!F:F,
                                                    MATCH(
                                                        A255&amp;B255,
                                                        Insumos!I:I,
                                                        0)
                                                ),
                                                0
                                            ),
                                            "Não encontrado"),
                                        IFERROR(
                                            INDEX(I:I,
                                                MATCH(
                                                    A255&amp;B255,AG:AG,
                                                    0)
                                            ),
                                            "Não encontrado")
                                    )</f>
        <v>4.25</v>
      </c>
      <c r="I255" s="20">
        <f>H255*G255/1</f>
        <v>0.12325000000000001</v>
      </c>
      <c r="J255" s="20">
        <f t="shared" si="54"/>
        <v>20.0825152</v>
      </c>
      <c r="K255" s="20">
        <f t="shared" si="54"/>
        <v>0.58239294080000004</v>
      </c>
      <c r="L255" s="20">
        <f>IF(
                        C255="INSUMO",
                                        IFERROR(
                                            IF(
                                                INDEX(
                                                    Insumos!C:C,
                                                    MATCH(
                                                        A255&amp;B255,
                                                        Insumos!I:I,
                                                        0)
                                                )="Mao_obra",
                                                INDEX(
                                                    Insumos!F:F,
                                                    MATCH(
                                                        A255&amp;B255,
                                                        Insumos!I:I,
                                                        0)
                                                ),
                                                0
                                            ),
                                            "Não encontrado"),
                                        IFERROR(
                                            INDEX(M:M,
                                                MATCH(
                                                    A255&amp;B255,AG:AG,
                                                    0)
                                            ),
                                            "Não encontrado")
                                    )</f>
        <v>20.0825152</v>
      </c>
      <c r="M255" s="20">
        <f>L255*G255/1</f>
        <v>0.58239294080000004</v>
      </c>
      <c r="N255" s="20">
        <f>IF(
                        C255="INSUMO",
                                        IFERROR(
                                            IF(
                                                INDEX(
                                                    Insumos!C:C,
                                                    MATCH(
                                                        A255&amp;B255,
                                                        Insumos!I:I,
                                                        0)
                                                )="Equipamento",
                                                INDEX(
                                                    Insumos!F:F,
                                                    MATCH(
                                                        A255&amp;B255,
                                                        Insumos!I:I,
                                                        0)
                                                ),
                                                0
                                            ),
                                            "Não encontrado"),
                                        IFERROR(
                                            INDEX(O:O,
                                                MATCH(
                                                    A255&amp;B255,AG:AG,
                                                    0)
                                            ),
                                            "Não encontrado")
                                    )</f>
        <v>0</v>
      </c>
      <c r="O255" s="20">
        <f>N255*G255/1</f>
        <v>0</v>
      </c>
      <c r="P255" s="20">
        <f>IF(
                        C255="INSUMO",
                                        IFERROR(
                                            IF(
                                                INDEX(
                                                    Insumos!C:C,
                                                    MATCH(
                                                        A255&amp;B255,
                                                        Insumos!I:I,
                                                        0)
                                                )="Transporte",
                                                INDEX(
                                                    Insumos!F:F,
                                                    MATCH(
                                                        A255&amp;B255,
                                                        Insumos!I:I,
                                                        0)
                                                ),
                                                0
                                            ),
                                            "Não encontrado"),
                                        IFERROR(
                                            INDEX(Q:Q,
                                                MATCH(
                                                    A255&amp;B255,AG:AG,
                                                    0)
                                            ),
                                            "Não encontrado")
                                    )</f>
        <v>0</v>
      </c>
      <c r="Q255" s="20">
        <f>P255*G255/1</f>
        <v>0</v>
      </c>
      <c r="R255" s="20">
        <f>IF(
                        C255="INSUMO",
                                        IFERROR(
                                            IF(
                                                INDEX(
                                                    Insumos!C:C,
                                                    MATCH(
                                                        A255&amp;B255,
                                                        Insumos!I:I,
                                                        0)
                                                )="Terceirizados",
                                                INDEX(
                                                    Insumos!F:F,
                                                    MATCH(
                                                        A255&amp;B255,
                                                        Insumos!I:I,
                                                        0)
                                                ),
                                                0
                                            ),
                                            "Não encontrado"),
                                        IFERROR(
                                            INDEX(S:S,
                                                MATCH(
                                                    A255&amp;B255,AG:AG,
                                                    0)
                                            ),
                                            "Não encontrado")
                                    )</f>
        <v>0</v>
      </c>
      <c r="S255" s="20">
        <f>R255*G255/1</f>
        <v>0</v>
      </c>
      <c r="T255" s="20">
        <f>IF(
                        C255="INSUMO",
                                        IFERROR(
                                            IF(
                                                INDEX(
                                                    Insumos!C:C,
                                                    MATCH(
                                                        A255&amp;B255,
                                                        Insumos!I:I,
                                                        0)
                                                )="Comissionamento",
                                                INDEX(
                                                    Insumos!F:F,
                                                    MATCH(
                                                        A255&amp;B255,
                                                        Insumos!I:I,
                                                        0)
                                                ),
                                                0
                                            ),
                                            "Não encontrado"),
                                        IFERROR(
                                            INDEX(U:U,
                                                MATCH(
                                                    A255&amp;B255,AG:AG,
                                                    0)
                                            ),
                                            "Não encontrado")
                                    )</f>
        <v>0</v>
      </c>
      <c r="U255" s="20">
        <f>T255*G255/1</f>
        <v>0</v>
      </c>
      <c r="V255" s="20">
        <f>IF(
                        C255="INSUMO",
                                        IFERROR(
                                            IF(
                                                INDEX(
                                                    Insumos!C:C,
                                                    MATCH(
                                                        A255&amp;B255,
                                                        Insumos!I:I,
                                                        0)
                                                )="Verba",
                                                INDEX(
                                                    Insumos!F:F,
                                                    MATCH(
                                                        A255&amp;B255,
                                                        Insumos!I:I,
                                                        0)
                                                ),
                                                0
                                            ),
                                            "Não encontrado"),
                                        IFERROR(
                                            INDEX(W:W,
                                                MATCH(
                                                    A255&amp;B255,AG:AG,
                                                    0)
                                            ),
                                            "Não encontrado")
                                    )</f>
        <v>0</v>
      </c>
      <c r="W255" s="20">
        <f>V255*G255/1</f>
        <v>0</v>
      </c>
      <c r="X255" s="20">
        <f>IF(
                        C255="INSUMO",
                                        IFERROR(
                                            IF(
                                                INDEX(
                                                    Insumos!C:C,
                                                    MATCH(
                                                        A255&amp;B255,
                                                        Insumos!I:I,
                                                        0)
                                                )="Outro",
                                                INDEX(
                                                    Insumos!F:F,
                                                    MATCH(
                                                        A255&amp;B255,
                                                        Insumos!I:I,
                                                        0)
                                                ),
                                                0
                                            ),
                                            "Não encontrado"),
                                        IFERROR(
                                            INDEX(Y:Y,
                                                MATCH(
                                                    A255&amp;B255,AG:AG,
                                                    0)
                                            ),
                                            "Não encontrado")
                                    )</f>
        <v>0</v>
      </c>
      <c r="Y255" s="20">
        <f>X255*G255/1</f>
        <v>0</v>
      </c>
      <c r="Z255" s="20">
        <f>IF(
                            C255="INSUMO",
                            IFERROR(
                                INDEX(
                                    Insumos!F:F,
                                    MATCH(
                                        A255&amp;B255,
                                        Insumos!I:I,
                                        0)
                                ),
                                "Não encontrado"),
                            IFERROR(
                                INDEX(AA:AA,
                                    MATCH(
                                        A255&amp;B255,AG:AG,
                                        0)
                                ),
                                "Não encontrado")
                        )</f>
        <v>24.3325152</v>
      </c>
      <c r="AA255" s="20">
        <f>G255*Z255</f>
        <v>0.70564294080000001</v>
      </c>
      <c r="AB255" s="44"/>
      <c r="AC255" s="44"/>
      <c r="AD255" s="57" t="s">
        <v>89</v>
      </c>
      <c r="AE255" s="70"/>
      <c r="AF255" s="70"/>
    </row>
    <row r="256" spans="1:33" ht="25.5" x14ac:dyDescent="0.2">
      <c r="A256" s="59" t="s">
        <v>727</v>
      </c>
      <c r="B256" s="60" t="s">
        <v>98</v>
      </c>
      <c r="C256" s="71" t="s">
        <v>58</v>
      </c>
      <c r="D256" s="61" t="s">
        <v>488</v>
      </c>
      <c r="E256" s="61" t="s">
        <v>728</v>
      </c>
      <c r="F256" s="17" t="s">
        <v>56</v>
      </c>
      <c r="G256" s="17">
        <v>9.4000000000000004E-3</v>
      </c>
      <c r="H256" s="21">
        <f>IF(
                        C256="INSUMO",
                                        IFERROR(
                                            IF(
                                                INDEX(
                                                    Insumos!C:C,
                                                    MATCH(
                                                        A256&amp;B256,
                                                        Insumos!I:I,
                                                        0)
                                                )="Material",
                                                INDEX(
                                                    Insumos!F:F,
                                                    MATCH(
                                                        A256&amp;B256,
                                                        Insumos!I:I,
                                                        0)
                                                ),
                                                0
                                            ),
                                            "Não encontrado"),
                                        IFERROR(
                                            INDEX(I:I,
                                                MATCH(
                                                    A256&amp;B256,AG:AG,
                                                    0)
                                            ),
                                            "Não encontrado")
                                    )</f>
        <v>4</v>
      </c>
      <c r="I256" s="21">
        <f>H256*G256/1</f>
        <v>3.7600000000000001E-2</v>
      </c>
      <c r="J256" s="21">
        <f t="shared" si="54"/>
        <v>0</v>
      </c>
      <c r="K256" s="21">
        <f t="shared" si="54"/>
        <v>0</v>
      </c>
      <c r="L256" s="21">
        <f>IF(
                        C256="INSUMO",
                                        IFERROR(
                                            IF(
                                                INDEX(
                                                    Insumos!C:C,
                                                    MATCH(
                                                        A256&amp;B256,
                                                        Insumos!I:I,
                                                        0)
                                                )="Mao_obra",
                                                INDEX(
                                                    Insumos!F:F,
                                                    MATCH(
                                                        A256&amp;B256,
                                                        Insumos!I:I,
                                                        0)
                                                ),
                                                0
                                            ),
                                            "Não encontrado"),
                                        IFERROR(
                                            INDEX(M:M,
                                                MATCH(
                                                    A256&amp;B256,AG:AG,
                                                    0)
                                            ),
                                            "Não encontrado")
                                    )</f>
        <v>0</v>
      </c>
      <c r="M256" s="21">
        <f>L256*G256/1</f>
        <v>0</v>
      </c>
      <c r="N256" s="21">
        <f>IF(
                        C256="INSUMO",
                                        IFERROR(
                                            IF(
                                                INDEX(
                                                    Insumos!C:C,
                                                    MATCH(
                                                        A256&amp;B256,
                                                        Insumos!I:I,
                                                        0)
                                                )="Equipamento",
                                                INDEX(
                                                    Insumos!F:F,
                                                    MATCH(
                                                        A256&amp;B256,
                                                        Insumos!I:I,
                                                        0)
                                                ),
                                                0
                                            ),
                                            "Não encontrado"),
                                        IFERROR(
                                            INDEX(O:O,
                                                MATCH(
                                                    A256&amp;B256,AG:AG,
                                                    0)
                                            ),
                                            "Não encontrado")
                                    )</f>
        <v>0</v>
      </c>
      <c r="O256" s="21">
        <f>N256*G256/1</f>
        <v>0</v>
      </c>
      <c r="P256" s="21">
        <f>IF(
                        C256="INSUMO",
                                        IFERROR(
                                            IF(
                                                INDEX(
                                                    Insumos!C:C,
                                                    MATCH(
                                                        A256&amp;B256,
                                                        Insumos!I:I,
                                                        0)
                                                )="Transporte",
                                                INDEX(
                                                    Insumos!F:F,
                                                    MATCH(
                                                        A256&amp;B256,
                                                        Insumos!I:I,
                                                        0)
                                                ),
                                                0
                                            ),
                                            "Não encontrado"),
                                        IFERROR(
                                            INDEX(Q:Q,
                                                MATCH(
                                                    A256&amp;B256,AG:AG,
                                                    0)
                                            ),
                                            "Não encontrado")
                                    )</f>
        <v>0</v>
      </c>
      <c r="Q256" s="21">
        <f>P256*G256/1</f>
        <v>0</v>
      </c>
      <c r="R256" s="21">
        <f>IF(
                        C256="INSUMO",
                                        IFERROR(
                                            IF(
                                                INDEX(
                                                    Insumos!C:C,
                                                    MATCH(
                                                        A256&amp;B256,
                                                        Insumos!I:I,
                                                        0)
                                                )="Terceirizados",
                                                INDEX(
                                                    Insumos!F:F,
                                                    MATCH(
                                                        A256&amp;B256,
                                                        Insumos!I:I,
                                                        0)
                                                ),
                                                0
                                            ),
                                            "Não encontrado"),
                                        IFERROR(
                                            INDEX(S:S,
                                                MATCH(
                                                    A256&amp;B256,AG:AG,
                                                    0)
                                            ),
                                            "Não encontrado")
                                    )</f>
        <v>0</v>
      </c>
      <c r="S256" s="21">
        <f>R256*G256/1</f>
        <v>0</v>
      </c>
      <c r="T256" s="21">
        <f>IF(
                        C256="INSUMO",
                                        IFERROR(
                                            IF(
                                                INDEX(
                                                    Insumos!C:C,
                                                    MATCH(
                                                        A256&amp;B256,
                                                        Insumos!I:I,
                                                        0)
                                                )="Comissionamento",
                                                INDEX(
                                                    Insumos!F:F,
                                                    MATCH(
                                                        A256&amp;B256,
                                                        Insumos!I:I,
                                                        0)
                                                ),
                                                0
                                            ),
                                            "Não encontrado"),
                                        IFERROR(
                                            INDEX(U:U,
                                                MATCH(
                                                    A256&amp;B256,AG:AG,
                                                    0)
                                            ),
                                            "Não encontrado")
                                    )</f>
        <v>0</v>
      </c>
      <c r="U256" s="21">
        <f>T256*G256/1</f>
        <v>0</v>
      </c>
      <c r="V256" s="21">
        <f>IF(
                        C256="INSUMO",
                                        IFERROR(
                                            IF(
                                                INDEX(
                                                    Insumos!C:C,
                                                    MATCH(
                                                        A256&amp;B256,
                                                        Insumos!I:I,
                                                        0)
                                                )="Verba",
                                                INDEX(
                                                    Insumos!F:F,
                                                    MATCH(
                                                        A256&amp;B256,
                                                        Insumos!I:I,
                                                        0)
                                                ),
                                                0
                                            ),
                                            "Não encontrado"),
                                        IFERROR(
                                            INDEX(W:W,
                                                MATCH(
                                                    A256&amp;B256,AG:AG,
                                                    0)
                                            ),
                                            "Não encontrado")
                                    )</f>
        <v>0</v>
      </c>
      <c r="W256" s="21">
        <f>V256*G256/1</f>
        <v>0</v>
      </c>
      <c r="X256" s="21">
        <f>IF(
                        C256="INSUMO",
                                        IFERROR(
                                            IF(
                                                INDEX(
                                                    Insumos!C:C,
                                                    MATCH(
                                                        A256&amp;B256,
                                                        Insumos!I:I,
                                                        0)
                                                )="Outro",
                                                INDEX(
                                                    Insumos!F:F,
                                                    MATCH(
                                                        A256&amp;B256,
                                                        Insumos!I:I,
                                                        0)
                                                ),
                                                0
                                            ),
                                            "Não encontrado"),
                                        IFERROR(
                                            INDEX(Y:Y,
                                                MATCH(
                                                    A256&amp;B256,AG:AG,
                                                    0)
                                            ),
                                            "Não encontrado")
                                    )</f>
        <v>0</v>
      </c>
      <c r="Y256" s="21">
        <f>X256*G256/1</f>
        <v>0</v>
      </c>
      <c r="Z256" s="21">
        <f>IF(
                            C256="INSUMO",
                            IFERROR(
                                INDEX(
                                    Insumos!F:F,
                                    MATCH(
                                        A256&amp;B256,
                                        Insumos!I:I,
                                        0)
                                ),
                                "Não encontrado"),
                            IFERROR(
                                INDEX(AA:AA,
                                    MATCH(
                                        A256&amp;B256,AG:AG,
                                        0)
                                ),
                                "Não encontrado")
                        )</f>
        <v>4</v>
      </c>
      <c r="AA256" s="21">
        <f>G256*Z256</f>
        <v>3.7600000000000001E-2</v>
      </c>
      <c r="AB256" s="45"/>
      <c r="AC256" s="45"/>
      <c r="AD256" s="61" t="s">
        <v>89</v>
      </c>
      <c r="AE256" s="72"/>
      <c r="AF256" s="72"/>
    </row>
    <row r="257" spans="1:33" ht="25.5" x14ac:dyDescent="0.2">
      <c r="A257" s="54" t="s">
        <v>729</v>
      </c>
      <c r="B257" s="55" t="s">
        <v>98</v>
      </c>
      <c r="C257" s="69" t="s">
        <v>58</v>
      </c>
      <c r="D257" s="57" t="s">
        <v>488</v>
      </c>
      <c r="E257" s="57" t="s">
        <v>730</v>
      </c>
      <c r="F257" s="16" t="s">
        <v>66</v>
      </c>
      <c r="G257" s="16">
        <v>1.2434000000000001</v>
      </c>
      <c r="H257" s="20">
        <f>IF(
                        C257="INSUMO",
                                        IFERROR(
                                            IF(
                                                INDEX(
                                                    Insumos!C:C,
                                                    MATCH(
                                                        A257&amp;B257,
                                                        Insumos!I:I,
                                                        0)
                                                )="Material",
                                                INDEX(
                                                    Insumos!F:F,
                                                    MATCH(
                                                        A257&amp;B257,
                                                        Insumos!I:I,
                                                        0)
                                                ),
                                                0
                                            ),
                                            "Não encontrado"),
                                        IFERROR(
                                            INDEX(I:I,
                                                MATCH(
                                                    A257&amp;B257,AG:AG,
                                                    0)
                                            ),
                                            "Não encontrado")
                                    )</f>
        <v>2.4900000000000002</v>
      </c>
      <c r="I257" s="20">
        <f>H257*G257/1</f>
        <v>3.0960660000000004</v>
      </c>
      <c r="J257" s="20">
        <f t="shared" si="54"/>
        <v>0</v>
      </c>
      <c r="K257" s="20">
        <f t="shared" si="54"/>
        <v>0</v>
      </c>
      <c r="L257" s="20">
        <f>IF(
                        C257="INSUMO",
                                        IFERROR(
                                            IF(
                                                INDEX(
                                                    Insumos!C:C,
                                                    MATCH(
                                                        A257&amp;B257,
                                                        Insumos!I:I,
                                                        0)
                                                )="Mao_obra",
                                                INDEX(
                                                    Insumos!F:F,
                                                    MATCH(
                                                        A257&amp;B257,
                                                        Insumos!I:I,
                                                        0)
                                                ),
                                                0
                                            ),
                                            "Não encontrado"),
                                        IFERROR(
                                            INDEX(M:M,
                                                MATCH(
                                                    A257&amp;B257,AG:AG,
                                                    0)
                                            ),
                                            "Não encontrado")
                                    )</f>
        <v>0</v>
      </c>
      <c r="M257" s="20">
        <f>L257*G257/1</f>
        <v>0</v>
      </c>
      <c r="N257" s="20">
        <f>IF(
                        C257="INSUMO",
                                        IFERROR(
                                            IF(
                                                INDEX(
                                                    Insumos!C:C,
                                                    MATCH(
                                                        A257&amp;B257,
                                                        Insumos!I:I,
                                                        0)
                                                )="Equipamento",
                                                INDEX(
                                                    Insumos!F:F,
                                                    MATCH(
                                                        A257&amp;B257,
                                                        Insumos!I:I,
                                                        0)
                                                ),
                                                0
                                            ),
                                            "Não encontrado"),
                                        IFERROR(
                                            INDEX(O:O,
                                                MATCH(
                                                    A257&amp;B257,AG:AG,
                                                    0)
                                            ),
                                            "Não encontrado")
                                    )</f>
        <v>0</v>
      </c>
      <c r="O257" s="20">
        <f>N257*G257/1</f>
        <v>0</v>
      </c>
      <c r="P257" s="20">
        <f>IF(
                        C257="INSUMO",
                                        IFERROR(
                                            IF(
                                                INDEX(
                                                    Insumos!C:C,
                                                    MATCH(
                                                        A257&amp;B257,
                                                        Insumos!I:I,
                                                        0)
                                                )="Transporte",
                                                INDEX(
                                                    Insumos!F:F,
                                                    MATCH(
                                                        A257&amp;B257,
                                                        Insumos!I:I,
                                                        0)
                                                ),
                                                0
                                            ),
                                            "Não encontrado"),
                                        IFERROR(
                                            INDEX(Q:Q,
                                                MATCH(
                                                    A257&amp;B257,AG:AG,
                                                    0)
                                            ),
                                            "Não encontrado")
                                    )</f>
        <v>0</v>
      </c>
      <c r="Q257" s="20">
        <f>P257*G257/1</f>
        <v>0</v>
      </c>
      <c r="R257" s="20">
        <f>IF(
                        C257="INSUMO",
                                        IFERROR(
                                            IF(
                                                INDEX(
                                                    Insumos!C:C,
                                                    MATCH(
                                                        A257&amp;B257,
                                                        Insumos!I:I,
                                                        0)
                                                )="Terceirizados",
                                                INDEX(
                                                    Insumos!F:F,
                                                    MATCH(
                                                        A257&amp;B257,
                                                        Insumos!I:I,
                                                        0)
                                                ),
                                                0
                                            ),
                                            "Não encontrado"),
                                        IFERROR(
                                            INDEX(S:S,
                                                MATCH(
                                                    A257&amp;B257,AG:AG,
                                                    0)
                                            ),
                                            "Não encontrado")
                                    )</f>
        <v>0</v>
      </c>
      <c r="S257" s="20">
        <f>R257*G257/1</f>
        <v>0</v>
      </c>
      <c r="T257" s="20">
        <f>IF(
                        C257="INSUMO",
                                        IFERROR(
                                            IF(
                                                INDEX(
                                                    Insumos!C:C,
                                                    MATCH(
                                                        A257&amp;B257,
                                                        Insumos!I:I,
                                                        0)
                                                )="Comissionamento",
                                                INDEX(
                                                    Insumos!F:F,
                                                    MATCH(
                                                        A257&amp;B257,
                                                        Insumos!I:I,
                                                        0)
                                                ),
                                                0
                                            ),
                                            "Não encontrado"),
                                        IFERROR(
                                            INDEX(U:U,
                                                MATCH(
                                                    A257&amp;B257,AG:AG,
                                                    0)
                                            ),
                                            "Não encontrado")
                                    )</f>
        <v>0</v>
      </c>
      <c r="U257" s="20">
        <f>T257*G257/1</f>
        <v>0</v>
      </c>
      <c r="V257" s="20">
        <f>IF(
                        C257="INSUMO",
                                        IFERROR(
                                            IF(
                                                INDEX(
                                                    Insumos!C:C,
                                                    MATCH(
                                                        A257&amp;B257,
                                                        Insumos!I:I,
                                                        0)
                                                )="Verba",
                                                INDEX(
                                                    Insumos!F:F,
                                                    MATCH(
                                                        A257&amp;B257,
                                                        Insumos!I:I,
                                                        0)
                                                ),
                                                0
                                            ),
                                            "Não encontrado"),
                                        IFERROR(
                                            INDEX(W:W,
                                                MATCH(
                                                    A257&amp;B257,AG:AG,
                                                    0)
                                            ),
                                            "Não encontrado")
                                    )</f>
        <v>0</v>
      </c>
      <c r="W257" s="20">
        <f>V257*G257/1</f>
        <v>0</v>
      </c>
      <c r="X257" s="20">
        <f>IF(
                        C257="INSUMO",
                                        IFERROR(
                                            IF(
                                                INDEX(
                                                    Insumos!C:C,
                                                    MATCH(
                                                        A257&amp;B257,
                                                        Insumos!I:I,
                                                        0)
                                                )="Outro",
                                                INDEX(
                                                    Insumos!F:F,
                                                    MATCH(
                                                        A257&amp;B257,
                                                        Insumos!I:I,
                                                        0)
                                                ),
                                                0
                                            ),
                                            "Não encontrado"),
                                        IFERROR(
                                            INDEX(Y:Y,
                                                MATCH(
                                                    A257&amp;B257,AG:AG,
                                                    0)
                                            ),
                                            "Não encontrado")
                                    )</f>
        <v>0</v>
      </c>
      <c r="Y257" s="20">
        <f>X257*G257/1</f>
        <v>0</v>
      </c>
      <c r="Z257" s="20">
        <f>IF(
                            C257="INSUMO",
                            IFERROR(
                                INDEX(
                                    Insumos!F:F,
                                    MATCH(
                                        A257&amp;B257,
                                        Insumos!I:I,
                                        0)
                                ),
                                "Não encontrado"),
                            IFERROR(
                                INDEX(AA:AA,
                                    MATCH(
                                        A257&amp;B257,AG:AG,
                                        0)
                                ),
                                "Não encontrado")
                        )</f>
        <v>2.4900000000000002</v>
      </c>
      <c r="AA257" s="20">
        <f>G257*Z257</f>
        <v>3.0960660000000004</v>
      </c>
      <c r="AB257" s="44"/>
      <c r="AC257" s="44"/>
      <c r="AD257" s="57" t="s">
        <v>89</v>
      </c>
      <c r="AE257" s="70"/>
      <c r="AF257" s="70"/>
    </row>
    <row r="258" spans="1:33" ht="63.75" x14ac:dyDescent="0.2">
      <c r="A258" s="63" t="s">
        <v>348</v>
      </c>
      <c r="B258" s="64" t="s">
        <v>45</v>
      </c>
      <c r="C258" s="65" t="s">
        <v>89</v>
      </c>
      <c r="D258" s="66" t="s">
        <v>488</v>
      </c>
      <c r="E258" s="66" t="s">
        <v>349</v>
      </c>
      <c r="F258" s="67" t="s">
        <v>66</v>
      </c>
      <c r="G258" s="22"/>
      <c r="H258" s="23"/>
      <c r="I258" s="23">
        <f>SUM(I259:I262)</f>
        <v>3.3801660000000004</v>
      </c>
      <c r="J258" s="23"/>
      <c r="K258" s="23">
        <f>SUM(K259:K262)</f>
        <v>1.6033855240000001</v>
      </c>
      <c r="L258" s="23"/>
      <c r="M258" s="23">
        <f>SUM(M259:M262)</f>
        <v>1.6033855240000001</v>
      </c>
      <c r="N258" s="23"/>
      <c r="O258" s="23">
        <f>SUM(O259:O262)</f>
        <v>0</v>
      </c>
      <c r="P258" s="23"/>
      <c r="Q258" s="23">
        <f>SUM(Q259:Q262)</f>
        <v>0</v>
      </c>
      <c r="R258" s="23"/>
      <c r="S258" s="23">
        <f>SUM(S259:S262)</f>
        <v>0</v>
      </c>
      <c r="T258" s="23"/>
      <c r="U258" s="23">
        <f>SUM(U259:U262)</f>
        <v>0</v>
      </c>
      <c r="V258" s="23"/>
      <c r="W258" s="23">
        <f>SUM(W259:W262)</f>
        <v>0</v>
      </c>
      <c r="X258" s="23"/>
      <c r="Y258" s="23">
        <f>SUM(Y259:Y262)</f>
        <v>0</v>
      </c>
      <c r="Z258" s="23"/>
      <c r="AA258" s="23">
        <f>SUM(AA259:AA262)</f>
        <v>4.9835515240000001</v>
      </c>
      <c r="AB258" s="43" t="s">
        <v>98</v>
      </c>
      <c r="AC258" s="43"/>
      <c r="AD258" s="66" t="s">
        <v>725</v>
      </c>
      <c r="AE258" s="68" t="s">
        <v>726</v>
      </c>
      <c r="AF258" s="68" t="s">
        <v>659</v>
      </c>
      <c r="AG258" t="str">
        <f>A258&amp;B258&amp;C258</f>
        <v>0423PRÓPRIA</v>
      </c>
    </row>
    <row r="259" spans="1:33" ht="25.5" x14ac:dyDescent="0.2">
      <c r="A259" s="59" t="s">
        <v>653</v>
      </c>
      <c r="B259" s="60" t="s">
        <v>98</v>
      </c>
      <c r="C259" s="71" t="s">
        <v>46</v>
      </c>
      <c r="D259" s="61" t="s">
        <v>488</v>
      </c>
      <c r="E259" s="61" t="s">
        <v>654</v>
      </c>
      <c r="F259" s="17" t="s">
        <v>511</v>
      </c>
      <c r="G259" s="17">
        <v>2.9000000000000001E-2</v>
      </c>
      <c r="H259" s="21">
        <f>IF(
                        C259="INSUMO",
                                        IFERROR(
                                            IF(
                                                INDEX(
                                                    Insumos!C:C,
                                                    MATCH(
                                                        A259&amp;B259,
                                                        Insumos!I:I,
                                                        0)
                                                )="Material",
                                                INDEX(
                                                    Insumos!F:F,
                                                    MATCH(
                                                        A259&amp;B259,
                                                        Insumos!I:I,
                                                        0)
                                                ),
                                                0
                                            ),
                                            "Não encontrado"),
                                        IFERROR(
                                            INDEX(I:I,
                                                MATCH(
                                                    A259&amp;B259,AG:AG,
                                                    0)
                                            ),
                                            "Não encontrado")
                                    )</f>
        <v>4.25</v>
      </c>
      <c r="I259" s="21">
        <f>H259*G259/1</f>
        <v>0.12325000000000001</v>
      </c>
      <c r="J259" s="21">
        <f t="shared" ref="J259:K262" si="55">T259 + N259 + L259 + X259 + R259 + P259 + V259</f>
        <v>35.206640799999995</v>
      </c>
      <c r="K259" s="21">
        <f t="shared" si="55"/>
        <v>1.0209925832</v>
      </c>
      <c r="L259" s="21">
        <f>IF(
                        C259="INSUMO",
                                        IFERROR(
                                            IF(
                                                INDEX(
                                                    Insumos!C:C,
                                                    MATCH(
                                                        A259&amp;B259,
                                                        Insumos!I:I,
                                                        0)
                                                )="Mao_obra",
                                                INDEX(
                                                    Insumos!F:F,
                                                    MATCH(
                                                        A259&amp;B259,
                                                        Insumos!I:I,
                                                        0)
                                                ),
                                                0
                                            ),
                                            "Não encontrado"),
                                        IFERROR(
                                            INDEX(M:M,
                                                MATCH(
                                                    A259&amp;B259,AG:AG,
                                                    0)
                                            ),
                                            "Não encontrado")
                                    )</f>
        <v>35.206640799999995</v>
      </c>
      <c r="M259" s="21">
        <f>L259*G259/1</f>
        <v>1.0209925832</v>
      </c>
      <c r="N259" s="21">
        <f>IF(
                        C259="INSUMO",
                                        IFERROR(
                                            IF(
                                                INDEX(
                                                    Insumos!C:C,
                                                    MATCH(
                                                        A259&amp;B259,
                                                        Insumos!I:I,
                                                        0)
                                                )="Equipamento",
                                                INDEX(
                                                    Insumos!F:F,
                                                    MATCH(
                                                        A259&amp;B259,
                                                        Insumos!I:I,
                                                        0)
                                                ),
                                                0
                                            ),
                                            "Não encontrado"),
                                        IFERROR(
                                            INDEX(O:O,
                                                MATCH(
                                                    A259&amp;B259,AG:AG,
                                                    0)
                                            ),
                                            "Não encontrado")
                                    )</f>
        <v>0</v>
      </c>
      <c r="O259" s="21">
        <f>N259*G259/1</f>
        <v>0</v>
      </c>
      <c r="P259" s="21">
        <f>IF(
                        C259="INSUMO",
                                        IFERROR(
                                            IF(
                                                INDEX(
                                                    Insumos!C:C,
                                                    MATCH(
                                                        A259&amp;B259,
                                                        Insumos!I:I,
                                                        0)
                                                )="Transporte",
                                                INDEX(
                                                    Insumos!F:F,
                                                    MATCH(
                                                        A259&amp;B259,
                                                        Insumos!I:I,
                                                        0)
                                                ),
                                                0
                                            ),
                                            "Não encontrado"),
                                        IFERROR(
                                            INDEX(Q:Q,
                                                MATCH(
                                                    A259&amp;B259,AG:AG,
                                                    0)
                                            ),
                                            "Não encontrado")
                                    )</f>
        <v>0</v>
      </c>
      <c r="Q259" s="21">
        <f>P259*G259/1</f>
        <v>0</v>
      </c>
      <c r="R259" s="21">
        <f>IF(
                        C259="INSUMO",
                                        IFERROR(
                                            IF(
                                                INDEX(
                                                    Insumos!C:C,
                                                    MATCH(
                                                        A259&amp;B259,
                                                        Insumos!I:I,
                                                        0)
                                                )="Terceirizados",
                                                INDEX(
                                                    Insumos!F:F,
                                                    MATCH(
                                                        A259&amp;B259,
                                                        Insumos!I:I,
                                                        0)
                                                ),
                                                0
                                            ),
                                            "Não encontrado"),
                                        IFERROR(
                                            INDEX(S:S,
                                                MATCH(
                                                    A259&amp;B259,AG:AG,
                                                    0)
                                            ),
                                            "Não encontrado")
                                    )</f>
        <v>0</v>
      </c>
      <c r="S259" s="21">
        <f>R259*G259/1</f>
        <v>0</v>
      </c>
      <c r="T259" s="21">
        <f>IF(
                        C259="INSUMO",
                                        IFERROR(
                                            IF(
                                                INDEX(
                                                    Insumos!C:C,
                                                    MATCH(
                                                        A259&amp;B259,
                                                        Insumos!I:I,
                                                        0)
                                                )="Comissionamento",
                                                INDEX(
                                                    Insumos!F:F,
                                                    MATCH(
                                                        A259&amp;B259,
                                                        Insumos!I:I,
                                                        0)
                                                ),
                                                0
                                            ),
                                            "Não encontrado"),
                                        IFERROR(
                                            INDEX(U:U,
                                                MATCH(
                                                    A259&amp;B259,AG:AG,
                                                    0)
                                            ),
                                            "Não encontrado")
                                    )</f>
        <v>0</v>
      </c>
      <c r="U259" s="21">
        <f>T259*G259/1</f>
        <v>0</v>
      </c>
      <c r="V259" s="21">
        <f>IF(
                        C259="INSUMO",
                                        IFERROR(
                                            IF(
                                                INDEX(
                                                    Insumos!C:C,
                                                    MATCH(
                                                        A259&amp;B259,
                                                        Insumos!I:I,
                                                        0)
                                                )="Verba",
                                                INDEX(
                                                    Insumos!F:F,
                                                    MATCH(
                                                        A259&amp;B259,
                                                        Insumos!I:I,
                                                        0)
                                                ),
                                                0
                                            ),
                                            "Não encontrado"),
                                        IFERROR(
                                            INDEX(W:W,
                                                MATCH(
                                                    A259&amp;B259,AG:AG,
                                                    0)
                                            ),
                                            "Não encontrado")
                                    )</f>
        <v>0</v>
      </c>
      <c r="W259" s="21">
        <f>V259*G259/1</f>
        <v>0</v>
      </c>
      <c r="X259" s="21">
        <f>IF(
                        C259="INSUMO",
                                        IFERROR(
                                            IF(
                                                INDEX(
                                                    Insumos!C:C,
                                                    MATCH(
                                                        A259&amp;B259,
                                                        Insumos!I:I,
                                                        0)
                                                )="Outro",
                                                INDEX(
                                                    Insumos!F:F,
                                                    MATCH(
                                                        A259&amp;B259,
                                                        Insumos!I:I,
                                                        0)
                                                ),
                                                0
                                            ),
                                            "Não encontrado"),
                                        IFERROR(
                                            INDEX(Y:Y,
                                                MATCH(
                                                    A259&amp;B259,AG:AG,
                                                    0)
                                            ),
                                            "Não encontrado")
                                    )</f>
        <v>0</v>
      </c>
      <c r="Y259" s="21">
        <f>X259*G259/1</f>
        <v>0</v>
      </c>
      <c r="Z259" s="21">
        <f>IF(
                            C259="INSUMO",
                            IFERROR(
                                INDEX(
                                    Insumos!F:F,
                                    MATCH(
                                        A259&amp;B259,
                                        Insumos!I:I,
                                        0)
                                ),
                                "Não encontrado"),
                            IFERROR(
                                INDEX(AA:AA,
                                    MATCH(
                                        A259&amp;B259,AG:AG,
                                        0)
                                ),
                                "Não encontrado")
                        )</f>
        <v>39.456640799999995</v>
      </c>
      <c r="AA259" s="21">
        <f>G259*Z259</f>
        <v>1.1442425831999998</v>
      </c>
      <c r="AB259" s="45"/>
      <c r="AC259" s="45"/>
      <c r="AD259" s="61" t="s">
        <v>89</v>
      </c>
      <c r="AE259" s="72"/>
      <c r="AF259" s="72"/>
    </row>
    <row r="260" spans="1:33" ht="25.5" x14ac:dyDescent="0.2">
      <c r="A260" s="54" t="s">
        <v>655</v>
      </c>
      <c r="B260" s="55" t="s">
        <v>98</v>
      </c>
      <c r="C260" s="69" t="s">
        <v>46</v>
      </c>
      <c r="D260" s="57" t="s">
        <v>488</v>
      </c>
      <c r="E260" s="57" t="s">
        <v>656</v>
      </c>
      <c r="F260" s="16" t="s">
        <v>511</v>
      </c>
      <c r="G260" s="16">
        <v>2.9000000000000001E-2</v>
      </c>
      <c r="H260" s="20">
        <f>IF(
                        C260="INSUMO",
                                        IFERROR(
                                            IF(
                                                INDEX(
                                                    Insumos!C:C,
                                                    MATCH(
                                                        A260&amp;B260,
                                                        Insumos!I:I,
                                                        0)
                                                )="Material",
                                                INDEX(
                                                    Insumos!F:F,
                                                    MATCH(
                                                        A260&amp;B260,
                                                        Insumos!I:I,
                                                        0)
                                                ),
                                                0
                                            ),
                                            "Não encontrado"),
                                        IFERROR(
                                            INDEX(I:I,
                                                MATCH(
                                                    A260&amp;B260,AG:AG,
                                                    0)
                                            ),
                                            "Não encontrado")
                                    )</f>
        <v>4.25</v>
      </c>
      <c r="I260" s="20">
        <f>H260*G260/1</f>
        <v>0.12325000000000001</v>
      </c>
      <c r="J260" s="20">
        <f t="shared" si="55"/>
        <v>20.0825152</v>
      </c>
      <c r="K260" s="20">
        <f t="shared" si="55"/>
        <v>0.58239294080000004</v>
      </c>
      <c r="L260" s="20">
        <f>IF(
                        C260="INSUMO",
                                        IFERROR(
                                            IF(
                                                INDEX(
                                                    Insumos!C:C,
                                                    MATCH(
                                                        A260&amp;B260,
                                                        Insumos!I:I,
                                                        0)
                                                )="Mao_obra",
                                                INDEX(
                                                    Insumos!F:F,
                                                    MATCH(
                                                        A260&amp;B260,
                                                        Insumos!I:I,
                                                        0)
                                                ),
                                                0
                                            ),
                                            "Não encontrado"),
                                        IFERROR(
                                            INDEX(M:M,
                                                MATCH(
                                                    A260&amp;B260,AG:AG,
                                                    0)
                                            ),
                                            "Não encontrado")
                                    )</f>
        <v>20.0825152</v>
      </c>
      <c r="M260" s="20">
        <f>L260*G260/1</f>
        <v>0.58239294080000004</v>
      </c>
      <c r="N260" s="20">
        <f>IF(
                        C260="INSUMO",
                                        IFERROR(
                                            IF(
                                                INDEX(
                                                    Insumos!C:C,
                                                    MATCH(
                                                        A260&amp;B260,
                                                        Insumos!I:I,
                                                        0)
                                                )="Equipamento",
                                                INDEX(
                                                    Insumos!F:F,
                                                    MATCH(
                                                        A260&amp;B260,
                                                        Insumos!I:I,
                                                        0)
                                                ),
                                                0
                                            ),
                                            "Não encontrado"),
                                        IFERROR(
                                            INDEX(O:O,
                                                MATCH(
                                                    A260&amp;B260,AG:AG,
                                                    0)
                                            ),
                                            "Não encontrado")
                                    )</f>
        <v>0</v>
      </c>
      <c r="O260" s="20">
        <f>N260*G260/1</f>
        <v>0</v>
      </c>
      <c r="P260" s="20">
        <f>IF(
                        C260="INSUMO",
                                        IFERROR(
                                            IF(
                                                INDEX(
                                                    Insumos!C:C,
                                                    MATCH(
                                                        A260&amp;B260,
                                                        Insumos!I:I,
                                                        0)
                                                )="Transporte",
                                                INDEX(
                                                    Insumos!F:F,
                                                    MATCH(
                                                        A260&amp;B260,
                                                        Insumos!I:I,
                                                        0)
                                                ),
                                                0
                                            ),
                                            "Não encontrado"),
                                        IFERROR(
                                            INDEX(Q:Q,
                                                MATCH(
                                                    A260&amp;B260,AG:AG,
                                                    0)
                                            ),
                                            "Não encontrado")
                                    )</f>
        <v>0</v>
      </c>
      <c r="Q260" s="20">
        <f>P260*G260/1</f>
        <v>0</v>
      </c>
      <c r="R260" s="20">
        <f>IF(
                        C260="INSUMO",
                                        IFERROR(
                                            IF(
                                                INDEX(
                                                    Insumos!C:C,
                                                    MATCH(
                                                        A260&amp;B260,
                                                        Insumos!I:I,
                                                        0)
                                                )="Terceirizados",
                                                INDEX(
                                                    Insumos!F:F,
                                                    MATCH(
                                                        A260&amp;B260,
                                                        Insumos!I:I,
                                                        0)
                                                ),
                                                0
                                            ),
                                            "Não encontrado"),
                                        IFERROR(
                                            INDEX(S:S,
                                                MATCH(
                                                    A260&amp;B260,AG:AG,
                                                    0)
                                            ),
                                            "Não encontrado")
                                    )</f>
        <v>0</v>
      </c>
      <c r="S260" s="20">
        <f>R260*G260/1</f>
        <v>0</v>
      </c>
      <c r="T260" s="20">
        <f>IF(
                        C260="INSUMO",
                                        IFERROR(
                                            IF(
                                                INDEX(
                                                    Insumos!C:C,
                                                    MATCH(
                                                        A260&amp;B260,
                                                        Insumos!I:I,
                                                        0)
                                                )="Comissionamento",
                                                INDEX(
                                                    Insumos!F:F,
                                                    MATCH(
                                                        A260&amp;B260,
                                                        Insumos!I:I,
                                                        0)
                                                ),
                                                0
                                            ),
                                            "Não encontrado"),
                                        IFERROR(
                                            INDEX(U:U,
                                                MATCH(
                                                    A260&amp;B260,AG:AG,
                                                    0)
                                            ),
                                            "Não encontrado")
                                    )</f>
        <v>0</v>
      </c>
      <c r="U260" s="20">
        <f>T260*G260/1</f>
        <v>0</v>
      </c>
      <c r="V260" s="20">
        <f>IF(
                        C260="INSUMO",
                                        IFERROR(
                                            IF(
                                                INDEX(
                                                    Insumos!C:C,
                                                    MATCH(
                                                        A260&amp;B260,
                                                        Insumos!I:I,
                                                        0)
                                                )="Verba",
                                                INDEX(
                                                    Insumos!F:F,
                                                    MATCH(
                                                        A260&amp;B260,
                                                        Insumos!I:I,
                                                        0)
                                                ),
                                                0
                                            ),
                                            "Não encontrado"),
                                        IFERROR(
                                            INDEX(W:W,
                                                MATCH(
                                                    A260&amp;B260,AG:AG,
                                                    0)
                                            ),
                                            "Não encontrado")
                                    )</f>
        <v>0</v>
      </c>
      <c r="W260" s="20">
        <f>V260*G260/1</f>
        <v>0</v>
      </c>
      <c r="X260" s="20">
        <f>IF(
                        C260="INSUMO",
                                        IFERROR(
                                            IF(
                                                INDEX(
                                                    Insumos!C:C,
                                                    MATCH(
                                                        A260&amp;B260,
                                                        Insumos!I:I,
                                                        0)
                                                )="Outro",
                                                INDEX(
                                                    Insumos!F:F,
                                                    MATCH(
                                                        A260&amp;B260,
                                                        Insumos!I:I,
                                                        0)
                                                ),
                                                0
                                            ),
                                            "Não encontrado"),
                                        IFERROR(
                                            INDEX(Y:Y,
                                                MATCH(
                                                    A260&amp;B260,AG:AG,
                                                    0)
                                            ),
                                            "Não encontrado")
                                    )</f>
        <v>0</v>
      </c>
      <c r="Y260" s="20">
        <f>X260*G260/1</f>
        <v>0</v>
      </c>
      <c r="Z260" s="20">
        <f>IF(
                            C260="INSUMO",
                            IFERROR(
                                INDEX(
                                    Insumos!F:F,
                                    MATCH(
                                        A260&amp;B260,
                                        Insumos!I:I,
                                        0)
                                ),
                                "Não encontrado"),
                            IFERROR(
                                INDEX(AA:AA,
                                    MATCH(
                                        A260&amp;B260,AG:AG,
                                        0)
                                ),
                                "Não encontrado")
                        )</f>
        <v>24.3325152</v>
      </c>
      <c r="AA260" s="20">
        <f>G260*Z260</f>
        <v>0.70564294080000001</v>
      </c>
      <c r="AB260" s="44"/>
      <c r="AC260" s="44"/>
      <c r="AD260" s="57" t="s">
        <v>89</v>
      </c>
      <c r="AE260" s="70"/>
      <c r="AF260" s="70"/>
    </row>
    <row r="261" spans="1:33" ht="25.5" x14ac:dyDescent="0.2">
      <c r="A261" s="59" t="s">
        <v>727</v>
      </c>
      <c r="B261" s="60" t="s">
        <v>98</v>
      </c>
      <c r="C261" s="71" t="s">
        <v>58</v>
      </c>
      <c r="D261" s="61" t="s">
        <v>488</v>
      </c>
      <c r="E261" s="61" t="s">
        <v>728</v>
      </c>
      <c r="F261" s="17" t="s">
        <v>56</v>
      </c>
      <c r="G261" s="17">
        <v>9.4000000000000004E-3</v>
      </c>
      <c r="H261" s="21">
        <f>IF(
                        C261="INSUMO",
                                        IFERROR(
                                            IF(
                                                INDEX(
                                                    Insumos!C:C,
                                                    MATCH(
                                                        A261&amp;B261,
                                                        Insumos!I:I,
                                                        0)
                                                )="Material",
                                                INDEX(
                                                    Insumos!F:F,
                                                    MATCH(
                                                        A261&amp;B261,
                                                        Insumos!I:I,
                                                        0)
                                                ),
                                                0
                                            ),
                                            "Não encontrado"),
                                        IFERROR(
                                            INDEX(I:I,
                                                MATCH(
                                                    A261&amp;B261,AG:AG,
                                                    0)
                                            ),
                                            "Não encontrado")
                                    )</f>
        <v>4</v>
      </c>
      <c r="I261" s="21">
        <f>H261*G261/1</f>
        <v>3.7600000000000001E-2</v>
      </c>
      <c r="J261" s="21">
        <f t="shared" si="55"/>
        <v>0</v>
      </c>
      <c r="K261" s="21">
        <f t="shared" si="55"/>
        <v>0</v>
      </c>
      <c r="L261" s="21">
        <f>IF(
                        C261="INSUMO",
                                        IFERROR(
                                            IF(
                                                INDEX(
                                                    Insumos!C:C,
                                                    MATCH(
                                                        A261&amp;B261,
                                                        Insumos!I:I,
                                                        0)
                                                )="Mao_obra",
                                                INDEX(
                                                    Insumos!F:F,
                                                    MATCH(
                                                        A261&amp;B261,
                                                        Insumos!I:I,
                                                        0)
                                                ),
                                                0
                                            ),
                                            "Não encontrado"),
                                        IFERROR(
                                            INDEX(M:M,
                                                MATCH(
                                                    A261&amp;B261,AG:AG,
                                                    0)
                                            ),
                                            "Não encontrado")
                                    )</f>
        <v>0</v>
      </c>
      <c r="M261" s="21">
        <f>L261*G261/1</f>
        <v>0</v>
      </c>
      <c r="N261" s="21">
        <f>IF(
                        C261="INSUMO",
                                        IFERROR(
                                            IF(
                                                INDEX(
                                                    Insumos!C:C,
                                                    MATCH(
                                                        A261&amp;B261,
                                                        Insumos!I:I,
                                                        0)
                                                )="Equipamento",
                                                INDEX(
                                                    Insumos!F:F,
                                                    MATCH(
                                                        A261&amp;B261,
                                                        Insumos!I:I,
                                                        0)
                                                ),
                                                0
                                            ),
                                            "Não encontrado"),
                                        IFERROR(
                                            INDEX(O:O,
                                                MATCH(
                                                    A261&amp;B261,AG:AG,
                                                    0)
                                            ),
                                            "Não encontrado")
                                    )</f>
        <v>0</v>
      </c>
      <c r="O261" s="21">
        <f>N261*G261/1</f>
        <v>0</v>
      </c>
      <c r="P261" s="21">
        <f>IF(
                        C261="INSUMO",
                                        IFERROR(
                                            IF(
                                                INDEX(
                                                    Insumos!C:C,
                                                    MATCH(
                                                        A261&amp;B261,
                                                        Insumos!I:I,
                                                        0)
                                                )="Transporte",
                                                INDEX(
                                                    Insumos!F:F,
                                                    MATCH(
                                                        A261&amp;B261,
                                                        Insumos!I:I,
                                                        0)
                                                ),
                                                0
                                            ),
                                            "Não encontrado"),
                                        IFERROR(
                                            INDEX(Q:Q,
                                                MATCH(
                                                    A261&amp;B261,AG:AG,
                                                    0)
                                            ),
                                            "Não encontrado")
                                    )</f>
        <v>0</v>
      </c>
      <c r="Q261" s="21">
        <f>P261*G261/1</f>
        <v>0</v>
      </c>
      <c r="R261" s="21">
        <f>IF(
                        C261="INSUMO",
                                        IFERROR(
                                            IF(
                                                INDEX(
                                                    Insumos!C:C,
                                                    MATCH(
                                                        A261&amp;B261,
                                                        Insumos!I:I,
                                                        0)
                                                )="Terceirizados",
                                                INDEX(
                                                    Insumos!F:F,
                                                    MATCH(
                                                        A261&amp;B261,
                                                        Insumos!I:I,
                                                        0)
                                                ),
                                                0
                                            ),
                                            "Não encontrado"),
                                        IFERROR(
                                            INDEX(S:S,
                                                MATCH(
                                                    A261&amp;B261,AG:AG,
                                                    0)
                                            ),
                                            "Não encontrado")
                                    )</f>
        <v>0</v>
      </c>
      <c r="S261" s="21">
        <f>R261*G261/1</f>
        <v>0</v>
      </c>
      <c r="T261" s="21">
        <f>IF(
                        C261="INSUMO",
                                        IFERROR(
                                            IF(
                                                INDEX(
                                                    Insumos!C:C,
                                                    MATCH(
                                                        A261&amp;B261,
                                                        Insumos!I:I,
                                                        0)
                                                )="Comissionamento",
                                                INDEX(
                                                    Insumos!F:F,
                                                    MATCH(
                                                        A261&amp;B261,
                                                        Insumos!I:I,
                                                        0)
                                                ),
                                                0
                                            ),
                                            "Não encontrado"),
                                        IFERROR(
                                            INDEX(U:U,
                                                MATCH(
                                                    A261&amp;B261,AG:AG,
                                                    0)
                                            ),
                                            "Não encontrado")
                                    )</f>
        <v>0</v>
      </c>
      <c r="U261" s="21">
        <f>T261*G261/1</f>
        <v>0</v>
      </c>
      <c r="V261" s="21">
        <f>IF(
                        C261="INSUMO",
                                        IFERROR(
                                            IF(
                                                INDEX(
                                                    Insumos!C:C,
                                                    MATCH(
                                                        A261&amp;B261,
                                                        Insumos!I:I,
                                                        0)
                                                )="Verba",
                                                INDEX(
                                                    Insumos!F:F,
                                                    MATCH(
                                                        A261&amp;B261,
                                                        Insumos!I:I,
                                                        0)
                                                ),
                                                0
                                            ),
                                            "Não encontrado"),
                                        IFERROR(
                                            INDEX(W:W,
                                                MATCH(
                                                    A261&amp;B261,AG:AG,
                                                    0)
                                            ),
                                            "Não encontrado")
                                    )</f>
        <v>0</v>
      </c>
      <c r="W261" s="21">
        <f>V261*G261/1</f>
        <v>0</v>
      </c>
      <c r="X261" s="21">
        <f>IF(
                        C261="INSUMO",
                                        IFERROR(
                                            IF(
                                                INDEX(
                                                    Insumos!C:C,
                                                    MATCH(
                                                        A261&amp;B261,
                                                        Insumos!I:I,
                                                        0)
                                                )="Outro",
                                                INDEX(
                                                    Insumos!F:F,
                                                    MATCH(
                                                        A261&amp;B261,
                                                        Insumos!I:I,
                                                        0)
                                                ),
                                                0
                                            ),
                                            "Não encontrado"),
                                        IFERROR(
                                            INDEX(Y:Y,
                                                MATCH(
                                                    A261&amp;B261,AG:AG,
                                                    0)
                                            ),
                                            "Não encontrado")
                                    )</f>
        <v>0</v>
      </c>
      <c r="Y261" s="21">
        <f>X261*G261/1</f>
        <v>0</v>
      </c>
      <c r="Z261" s="21">
        <f>IF(
                            C261="INSUMO",
                            IFERROR(
                                INDEX(
                                    Insumos!F:F,
                                    MATCH(
                                        A261&amp;B261,
                                        Insumos!I:I,
                                        0)
                                ),
                                "Não encontrado"),
                            IFERROR(
                                INDEX(AA:AA,
                                    MATCH(
                                        A261&amp;B261,AG:AG,
                                        0)
                                ),
                                "Não encontrado")
                        )</f>
        <v>4</v>
      </c>
      <c r="AA261" s="21">
        <f>G261*Z261</f>
        <v>3.7600000000000001E-2</v>
      </c>
      <c r="AB261" s="45"/>
      <c r="AC261" s="45"/>
      <c r="AD261" s="61" t="s">
        <v>89</v>
      </c>
      <c r="AE261" s="72"/>
      <c r="AF261" s="72"/>
    </row>
    <row r="262" spans="1:33" ht="25.5" x14ac:dyDescent="0.2">
      <c r="A262" s="54" t="s">
        <v>729</v>
      </c>
      <c r="B262" s="55" t="s">
        <v>98</v>
      </c>
      <c r="C262" s="69" t="s">
        <v>58</v>
      </c>
      <c r="D262" s="57" t="s">
        <v>488</v>
      </c>
      <c r="E262" s="57" t="s">
        <v>730</v>
      </c>
      <c r="F262" s="16" t="s">
        <v>66</v>
      </c>
      <c r="G262" s="16">
        <v>1.2434000000000001</v>
      </c>
      <c r="H262" s="20">
        <f>IF(
                        C262="INSUMO",
                                        IFERROR(
                                            IF(
                                                INDEX(
                                                    Insumos!C:C,
                                                    MATCH(
                                                        A262&amp;B262,
                                                        Insumos!I:I,
                                                        0)
                                                )="Material",
                                                INDEX(
                                                    Insumos!F:F,
                                                    MATCH(
                                                        A262&amp;B262,
                                                        Insumos!I:I,
                                                        0)
                                                ),
                                                0
                                            ),
                                            "Não encontrado"),
                                        IFERROR(
                                            INDEX(I:I,
                                                MATCH(
                                                    A262&amp;B262,AG:AG,
                                                    0)
                                            ),
                                            "Não encontrado")
                                    )</f>
        <v>2.4900000000000002</v>
      </c>
      <c r="I262" s="20">
        <f>H262*G262/1</f>
        <v>3.0960660000000004</v>
      </c>
      <c r="J262" s="20">
        <f t="shared" si="55"/>
        <v>0</v>
      </c>
      <c r="K262" s="20">
        <f t="shared" si="55"/>
        <v>0</v>
      </c>
      <c r="L262" s="20">
        <f>IF(
                        C262="INSUMO",
                                        IFERROR(
                                            IF(
                                                INDEX(
                                                    Insumos!C:C,
                                                    MATCH(
                                                        A262&amp;B262,
                                                        Insumos!I:I,
                                                        0)
                                                )="Mao_obra",
                                                INDEX(
                                                    Insumos!F:F,
                                                    MATCH(
                                                        A262&amp;B262,
                                                        Insumos!I:I,
                                                        0)
                                                ),
                                                0
                                            ),
                                            "Não encontrado"),
                                        IFERROR(
                                            INDEX(M:M,
                                                MATCH(
                                                    A262&amp;B262,AG:AG,
                                                    0)
                                            ),
                                            "Não encontrado")
                                    )</f>
        <v>0</v>
      </c>
      <c r="M262" s="20">
        <f>L262*G262/1</f>
        <v>0</v>
      </c>
      <c r="N262" s="20">
        <f>IF(
                        C262="INSUMO",
                                        IFERROR(
                                            IF(
                                                INDEX(
                                                    Insumos!C:C,
                                                    MATCH(
                                                        A262&amp;B262,
                                                        Insumos!I:I,
                                                        0)
                                                )="Equipamento",
                                                INDEX(
                                                    Insumos!F:F,
                                                    MATCH(
                                                        A262&amp;B262,
                                                        Insumos!I:I,
                                                        0)
                                                ),
                                                0
                                            ),
                                            "Não encontrado"),
                                        IFERROR(
                                            INDEX(O:O,
                                                MATCH(
                                                    A262&amp;B262,AG:AG,
                                                    0)
                                            ),
                                            "Não encontrado")
                                    )</f>
        <v>0</v>
      </c>
      <c r="O262" s="20">
        <f>N262*G262/1</f>
        <v>0</v>
      </c>
      <c r="P262" s="20">
        <f>IF(
                        C262="INSUMO",
                                        IFERROR(
                                            IF(
                                                INDEX(
                                                    Insumos!C:C,
                                                    MATCH(
                                                        A262&amp;B262,
                                                        Insumos!I:I,
                                                        0)
                                                )="Transporte",
                                                INDEX(
                                                    Insumos!F:F,
                                                    MATCH(
                                                        A262&amp;B262,
                                                        Insumos!I:I,
                                                        0)
                                                ),
                                                0
                                            ),
                                            "Não encontrado"),
                                        IFERROR(
                                            INDEX(Q:Q,
                                                MATCH(
                                                    A262&amp;B262,AG:AG,
                                                    0)
                                            ),
                                            "Não encontrado")
                                    )</f>
        <v>0</v>
      </c>
      <c r="Q262" s="20">
        <f>P262*G262/1</f>
        <v>0</v>
      </c>
      <c r="R262" s="20">
        <f>IF(
                        C262="INSUMO",
                                        IFERROR(
                                            IF(
                                                INDEX(
                                                    Insumos!C:C,
                                                    MATCH(
                                                        A262&amp;B262,
                                                        Insumos!I:I,
                                                        0)
                                                )="Terceirizados",
                                                INDEX(
                                                    Insumos!F:F,
                                                    MATCH(
                                                        A262&amp;B262,
                                                        Insumos!I:I,
                                                        0)
                                                ),
                                                0
                                            ),
                                            "Não encontrado"),
                                        IFERROR(
                                            INDEX(S:S,
                                                MATCH(
                                                    A262&amp;B262,AG:AG,
                                                    0)
                                            ),
                                            "Não encontrado")
                                    )</f>
        <v>0</v>
      </c>
      <c r="S262" s="20">
        <f>R262*G262/1</f>
        <v>0</v>
      </c>
      <c r="T262" s="20">
        <f>IF(
                        C262="INSUMO",
                                        IFERROR(
                                            IF(
                                                INDEX(
                                                    Insumos!C:C,
                                                    MATCH(
                                                        A262&amp;B262,
                                                        Insumos!I:I,
                                                        0)
                                                )="Comissionamento",
                                                INDEX(
                                                    Insumos!F:F,
                                                    MATCH(
                                                        A262&amp;B262,
                                                        Insumos!I:I,
                                                        0)
                                                ),
                                                0
                                            ),
                                            "Não encontrado"),
                                        IFERROR(
                                            INDEX(U:U,
                                                MATCH(
                                                    A262&amp;B262,AG:AG,
                                                    0)
                                            ),
                                            "Não encontrado")
                                    )</f>
        <v>0</v>
      </c>
      <c r="U262" s="20">
        <f>T262*G262/1</f>
        <v>0</v>
      </c>
      <c r="V262" s="20">
        <f>IF(
                        C262="INSUMO",
                                        IFERROR(
                                            IF(
                                                INDEX(
                                                    Insumos!C:C,
                                                    MATCH(
                                                        A262&amp;B262,
                                                        Insumos!I:I,
                                                        0)
                                                )="Verba",
                                                INDEX(
                                                    Insumos!F:F,
                                                    MATCH(
                                                        A262&amp;B262,
                                                        Insumos!I:I,
                                                        0)
                                                ),
                                                0
                                            ),
                                            "Não encontrado"),
                                        IFERROR(
                                            INDEX(W:W,
                                                MATCH(
                                                    A262&amp;B262,AG:AG,
                                                    0)
                                            ),
                                            "Não encontrado")
                                    )</f>
        <v>0</v>
      </c>
      <c r="W262" s="20">
        <f>V262*G262/1</f>
        <v>0</v>
      </c>
      <c r="X262" s="20">
        <f>IF(
                        C262="INSUMO",
                                        IFERROR(
                                            IF(
                                                INDEX(
                                                    Insumos!C:C,
                                                    MATCH(
                                                        A262&amp;B262,
                                                        Insumos!I:I,
                                                        0)
                                                )="Outro",
                                                INDEX(
                                                    Insumos!F:F,
                                                    MATCH(
                                                        A262&amp;B262,
                                                        Insumos!I:I,
                                                        0)
                                                ),
                                                0
                                            ),
                                            "Não encontrado"),
                                        IFERROR(
                                            INDEX(Y:Y,
                                                MATCH(
                                                    A262&amp;B262,AG:AG,
                                                    0)
                                            ),
                                            "Não encontrado")
                                    )</f>
        <v>0</v>
      </c>
      <c r="Y262" s="20">
        <f>X262*G262/1</f>
        <v>0</v>
      </c>
      <c r="Z262" s="20">
        <f>IF(
                            C262="INSUMO",
                            IFERROR(
                                INDEX(
                                    Insumos!F:F,
                                    MATCH(
                                        A262&amp;B262,
                                        Insumos!I:I,
                                        0)
                                ),
                                "Não encontrado"),
                            IFERROR(
                                INDEX(AA:AA,
                                    MATCH(
                                        A262&amp;B262,AG:AG,
                                        0)
                                ),
                                "Não encontrado")
                        )</f>
        <v>2.4900000000000002</v>
      </c>
      <c r="AA262" s="20">
        <f>G262*Z262</f>
        <v>3.0960660000000004</v>
      </c>
      <c r="AB262" s="44"/>
      <c r="AC262" s="44"/>
      <c r="AD262" s="57" t="s">
        <v>89</v>
      </c>
      <c r="AE262" s="70"/>
      <c r="AF262" s="70"/>
    </row>
    <row r="263" spans="1:33" ht="63.75" x14ac:dyDescent="0.2">
      <c r="A263" s="63" t="s">
        <v>352</v>
      </c>
      <c r="B263" s="64" t="s">
        <v>45</v>
      </c>
      <c r="C263" s="65" t="s">
        <v>89</v>
      </c>
      <c r="D263" s="66" t="s">
        <v>488</v>
      </c>
      <c r="E263" s="66" t="s">
        <v>353</v>
      </c>
      <c r="F263" s="67" t="s">
        <v>66</v>
      </c>
      <c r="G263" s="22"/>
      <c r="H263" s="23"/>
      <c r="I263" s="23">
        <f>SUM(I264:I267)</f>
        <v>3.3801660000000004</v>
      </c>
      <c r="J263" s="23"/>
      <c r="K263" s="23">
        <f>SUM(K264:K267)</f>
        <v>1.6033855240000001</v>
      </c>
      <c r="L263" s="23"/>
      <c r="M263" s="23">
        <f>SUM(M264:M267)</f>
        <v>1.6033855240000001</v>
      </c>
      <c r="N263" s="23"/>
      <c r="O263" s="23">
        <f>SUM(O264:O267)</f>
        <v>0</v>
      </c>
      <c r="P263" s="23"/>
      <c r="Q263" s="23">
        <f>SUM(Q264:Q267)</f>
        <v>0</v>
      </c>
      <c r="R263" s="23"/>
      <c r="S263" s="23">
        <f>SUM(S264:S267)</f>
        <v>0</v>
      </c>
      <c r="T263" s="23"/>
      <c r="U263" s="23">
        <f>SUM(U264:U267)</f>
        <v>0</v>
      </c>
      <c r="V263" s="23"/>
      <c r="W263" s="23">
        <f>SUM(W264:W267)</f>
        <v>0</v>
      </c>
      <c r="X263" s="23"/>
      <c r="Y263" s="23">
        <f>SUM(Y264:Y267)</f>
        <v>0</v>
      </c>
      <c r="Z263" s="23"/>
      <c r="AA263" s="23">
        <f>SUM(AA264:AA267)</f>
        <v>4.9835515240000001</v>
      </c>
      <c r="AB263" s="43" t="s">
        <v>98</v>
      </c>
      <c r="AC263" s="43"/>
      <c r="AD263" s="66" t="s">
        <v>725</v>
      </c>
      <c r="AE263" s="68" t="s">
        <v>726</v>
      </c>
      <c r="AF263" s="68" t="s">
        <v>659</v>
      </c>
      <c r="AG263" t="str">
        <f>A263&amp;B263&amp;C263</f>
        <v>0424PRÓPRIA</v>
      </c>
    </row>
    <row r="264" spans="1:33" ht="25.5" x14ac:dyDescent="0.2">
      <c r="A264" s="59" t="s">
        <v>653</v>
      </c>
      <c r="B264" s="60" t="s">
        <v>98</v>
      </c>
      <c r="C264" s="71" t="s">
        <v>46</v>
      </c>
      <c r="D264" s="61" t="s">
        <v>488</v>
      </c>
      <c r="E264" s="61" t="s">
        <v>654</v>
      </c>
      <c r="F264" s="17" t="s">
        <v>511</v>
      </c>
      <c r="G264" s="17">
        <v>2.9000000000000001E-2</v>
      </c>
      <c r="H264" s="21">
        <f>IF(
                        C264="INSUMO",
                                        IFERROR(
                                            IF(
                                                INDEX(
                                                    Insumos!C:C,
                                                    MATCH(
                                                        A264&amp;B264,
                                                        Insumos!I:I,
                                                        0)
                                                )="Material",
                                                INDEX(
                                                    Insumos!F:F,
                                                    MATCH(
                                                        A264&amp;B264,
                                                        Insumos!I:I,
                                                        0)
                                                ),
                                                0
                                            ),
                                            "Não encontrado"),
                                        IFERROR(
                                            INDEX(I:I,
                                                MATCH(
                                                    A264&amp;B264,AG:AG,
                                                    0)
                                            ),
                                            "Não encontrado")
                                    )</f>
        <v>4.25</v>
      </c>
      <c r="I264" s="21">
        <f>H264*G264/1</f>
        <v>0.12325000000000001</v>
      </c>
      <c r="J264" s="21">
        <f t="shared" ref="J264:K267" si="56">T264 + N264 + L264 + X264 + R264 + P264 + V264</f>
        <v>35.206640799999995</v>
      </c>
      <c r="K264" s="21">
        <f t="shared" si="56"/>
        <v>1.0209925832</v>
      </c>
      <c r="L264" s="21">
        <f>IF(
                        C264="INSUMO",
                                        IFERROR(
                                            IF(
                                                INDEX(
                                                    Insumos!C:C,
                                                    MATCH(
                                                        A264&amp;B264,
                                                        Insumos!I:I,
                                                        0)
                                                )="Mao_obra",
                                                INDEX(
                                                    Insumos!F:F,
                                                    MATCH(
                                                        A264&amp;B264,
                                                        Insumos!I:I,
                                                        0)
                                                ),
                                                0
                                            ),
                                            "Não encontrado"),
                                        IFERROR(
                                            INDEX(M:M,
                                                MATCH(
                                                    A264&amp;B264,AG:AG,
                                                    0)
                                            ),
                                            "Não encontrado")
                                    )</f>
        <v>35.206640799999995</v>
      </c>
      <c r="M264" s="21">
        <f>L264*G264/1</f>
        <v>1.0209925832</v>
      </c>
      <c r="N264" s="21">
        <f>IF(
                        C264="INSUMO",
                                        IFERROR(
                                            IF(
                                                INDEX(
                                                    Insumos!C:C,
                                                    MATCH(
                                                        A264&amp;B264,
                                                        Insumos!I:I,
                                                        0)
                                                )="Equipamento",
                                                INDEX(
                                                    Insumos!F:F,
                                                    MATCH(
                                                        A264&amp;B264,
                                                        Insumos!I:I,
                                                        0)
                                                ),
                                                0
                                            ),
                                            "Não encontrado"),
                                        IFERROR(
                                            INDEX(O:O,
                                                MATCH(
                                                    A264&amp;B264,AG:AG,
                                                    0)
                                            ),
                                            "Não encontrado")
                                    )</f>
        <v>0</v>
      </c>
      <c r="O264" s="21">
        <f>N264*G264/1</f>
        <v>0</v>
      </c>
      <c r="P264" s="21">
        <f>IF(
                        C264="INSUMO",
                                        IFERROR(
                                            IF(
                                                INDEX(
                                                    Insumos!C:C,
                                                    MATCH(
                                                        A264&amp;B264,
                                                        Insumos!I:I,
                                                        0)
                                                )="Transporte",
                                                INDEX(
                                                    Insumos!F:F,
                                                    MATCH(
                                                        A264&amp;B264,
                                                        Insumos!I:I,
                                                        0)
                                                ),
                                                0
                                            ),
                                            "Não encontrado"),
                                        IFERROR(
                                            INDEX(Q:Q,
                                                MATCH(
                                                    A264&amp;B264,AG:AG,
                                                    0)
                                            ),
                                            "Não encontrado")
                                    )</f>
        <v>0</v>
      </c>
      <c r="Q264" s="21">
        <f>P264*G264/1</f>
        <v>0</v>
      </c>
      <c r="R264" s="21">
        <f>IF(
                        C264="INSUMO",
                                        IFERROR(
                                            IF(
                                                INDEX(
                                                    Insumos!C:C,
                                                    MATCH(
                                                        A264&amp;B264,
                                                        Insumos!I:I,
                                                        0)
                                                )="Terceirizados",
                                                INDEX(
                                                    Insumos!F:F,
                                                    MATCH(
                                                        A264&amp;B264,
                                                        Insumos!I:I,
                                                        0)
                                                ),
                                                0
                                            ),
                                            "Não encontrado"),
                                        IFERROR(
                                            INDEX(S:S,
                                                MATCH(
                                                    A264&amp;B264,AG:AG,
                                                    0)
                                            ),
                                            "Não encontrado")
                                    )</f>
        <v>0</v>
      </c>
      <c r="S264" s="21">
        <f>R264*G264/1</f>
        <v>0</v>
      </c>
      <c r="T264" s="21">
        <f>IF(
                        C264="INSUMO",
                                        IFERROR(
                                            IF(
                                                INDEX(
                                                    Insumos!C:C,
                                                    MATCH(
                                                        A264&amp;B264,
                                                        Insumos!I:I,
                                                        0)
                                                )="Comissionamento",
                                                INDEX(
                                                    Insumos!F:F,
                                                    MATCH(
                                                        A264&amp;B264,
                                                        Insumos!I:I,
                                                        0)
                                                ),
                                                0
                                            ),
                                            "Não encontrado"),
                                        IFERROR(
                                            INDEX(U:U,
                                                MATCH(
                                                    A264&amp;B264,AG:AG,
                                                    0)
                                            ),
                                            "Não encontrado")
                                    )</f>
        <v>0</v>
      </c>
      <c r="U264" s="21">
        <f>T264*G264/1</f>
        <v>0</v>
      </c>
      <c r="V264" s="21">
        <f>IF(
                        C264="INSUMO",
                                        IFERROR(
                                            IF(
                                                INDEX(
                                                    Insumos!C:C,
                                                    MATCH(
                                                        A264&amp;B264,
                                                        Insumos!I:I,
                                                        0)
                                                )="Verba",
                                                INDEX(
                                                    Insumos!F:F,
                                                    MATCH(
                                                        A264&amp;B264,
                                                        Insumos!I:I,
                                                        0)
                                                ),
                                                0
                                            ),
                                            "Não encontrado"),
                                        IFERROR(
                                            INDEX(W:W,
                                                MATCH(
                                                    A264&amp;B264,AG:AG,
                                                    0)
                                            ),
                                            "Não encontrado")
                                    )</f>
        <v>0</v>
      </c>
      <c r="W264" s="21">
        <f>V264*G264/1</f>
        <v>0</v>
      </c>
      <c r="X264" s="21">
        <f>IF(
                        C264="INSUMO",
                                        IFERROR(
                                            IF(
                                                INDEX(
                                                    Insumos!C:C,
                                                    MATCH(
                                                        A264&amp;B264,
                                                        Insumos!I:I,
                                                        0)
                                                )="Outro",
                                                INDEX(
                                                    Insumos!F:F,
                                                    MATCH(
                                                        A264&amp;B264,
                                                        Insumos!I:I,
                                                        0)
                                                ),
                                                0
                                            ),
                                            "Não encontrado"),
                                        IFERROR(
                                            INDEX(Y:Y,
                                                MATCH(
                                                    A264&amp;B264,AG:AG,
                                                    0)
                                            ),
                                            "Não encontrado")
                                    )</f>
        <v>0</v>
      </c>
      <c r="Y264" s="21">
        <f>X264*G264/1</f>
        <v>0</v>
      </c>
      <c r="Z264" s="21">
        <f>IF(
                            C264="INSUMO",
                            IFERROR(
                                INDEX(
                                    Insumos!F:F,
                                    MATCH(
                                        A264&amp;B264,
                                        Insumos!I:I,
                                        0)
                                ),
                                "Não encontrado"),
                            IFERROR(
                                INDEX(AA:AA,
                                    MATCH(
                                        A264&amp;B264,AG:AG,
                                        0)
                                ),
                                "Não encontrado")
                        )</f>
        <v>39.456640799999995</v>
      </c>
      <c r="AA264" s="21">
        <f>G264*Z264</f>
        <v>1.1442425831999998</v>
      </c>
      <c r="AB264" s="45"/>
      <c r="AC264" s="45"/>
      <c r="AD264" s="61" t="s">
        <v>89</v>
      </c>
      <c r="AE264" s="72"/>
      <c r="AF264" s="72"/>
    </row>
    <row r="265" spans="1:33" ht="25.5" x14ac:dyDescent="0.2">
      <c r="A265" s="54" t="s">
        <v>655</v>
      </c>
      <c r="B265" s="55" t="s">
        <v>98</v>
      </c>
      <c r="C265" s="69" t="s">
        <v>46</v>
      </c>
      <c r="D265" s="57" t="s">
        <v>488</v>
      </c>
      <c r="E265" s="57" t="s">
        <v>656</v>
      </c>
      <c r="F265" s="16" t="s">
        <v>511</v>
      </c>
      <c r="G265" s="16">
        <v>2.9000000000000001E-2</v>
      </c>
      <c r="H265" s="20">
        <f>IF(
                        C265="INSUMO",
                                        IFERROR(
                                            IF(
                                                INDEX(
                                                    Insumos!C:C,
                                                    MATCH(
                                                        A265&amp;B265,
                                                        Insumos!I:I,
                                                        0)
                                                )="Material",
                                                INDEX(
                                                    Insumos!F:F,
                                                    MATCH(
                                                        A265&amp;B265,
                                                        Insumos!I:I,
                                                        0)
                                                ),
                                                0
                                            ),
                                            "Não encontrado"),
                                        IFERROR(
                                            INDEX(I:I,
                                                MATCH(
                                                    A265&amp;B265,AG:AG,
                                                    0)
                                            ),
                                            "Não encontrado")
                                    )</f>
        <v>4.25</v>
      </c>
      <c r="I265" s="20">
        <f>H265*G265/1</f>
        <v>0.12325000000000001</v>
      </c>
      <c r="J265" s="20">
        <f t="shared" si="56"/>
        <v>20.0825152</v>
      </c>
      <c r="K265" s="20">
        <f t="shared" si="56"/>
        <v>0.58239294080000004</v>
      </c>
      <c r="L265" s="20">
        <f>IF(
                        C265="INSUMO",
                                        IFERROR(
                                            IF(
                                                INDEX(
                                                    Insumos!C:C,
                                                    MATCH(
                                                        A265&amp;B265,
                                                        Insumos!I:I,
                                                        0)
                                                )="Mao_obra",
                                                INDEX(
                                                    Insumos!F:F,
                                                    MATCH(
                                                        A265&amp;B265,
                                                        Insumos!I:I,
                                                        0)
                                                ),
                                                0
                                            ),
                                            "Não encontrado"),
                                        IFERROR(
                                            INDEX(M:M,
                                                MATCH(
                                                    A265&amp;B265,AG:AG,
                                                    0)
                                            ),
                                            "Não encontrado")
                                    )</f>
        <v>20.0825152</v>
      </c>
      <c r="M265" s="20">
        <f>L265*G265/1</f>
        <v>0.58239294080000004</v>
      </c>
      <c r="N265" s="20">
        <f>IF(
                        C265="INSUMO",
                                        IFERROR(
                                            IF(
                                                INDEX(
                                                    Insumos!C:C,
                                                    MATCH(
                                                        A265&amp;B265,
                                                        Insumos!I:I,
                                                        0)
                                                )="Equipamento",
                                                INDEX(
                                                    Insumos!F:F,
                                                    MATCH(
                                                        A265&amp;B265,
                                                        Insumos!I:I,
                                                        0)
                                                ),
                                                0
                                            ),
                                            "Não encontrado"),
                                        IFERROR(
                                            INDEX(O:O,
                                                MATCH(
                                                    A265&amp;B265,AG:AG,
                                                    0)
                                            ),
                                            "Não encontrado")
                                    )</f>
        <v>0</v>
      </c>
      <c r="O265" s="20">
        <f>N265*G265/1</f>
        <v>0</v>
      </c>
      <c r="P265" s="20">
        <f>IF(
                        C265="INSUMO",
                                        IFERROR(
                                            IF(
                                                INDEX(
                                                    Insumos!C:C,
                                                    MATCH(
                                                        A265&amp;B265,
                                                        Insumos!I:I,
                                                        0)
                                                )="Transporte",
                                                INDEX(
                                                    Insumos!F:F,
                                                    MATCH(
                                                        A265&amp;B265,
                                                        Insumos!I:I,
                                                        0)
                                                ),
                                                0
                                            ),
                                            "Não encontrado"),
                                        IFERROR(
                                            INDEX(Q:Q,
                                                MATCH(
                                                    A265&amp;B265,AG:AG,
                                                    0)
                                            ),
                                            "Não encontrado")
                                    )</f>
        <v>0</v>
      </c>
      <c r="Q265" s="20">
        <f>P265*G265/1</f>
        <v>0</v>
      </c>
      <c r="R265" s="20">
        <f>IF(
                        C265="INSUMO",
                                        IFERROR(
                                            IF(
                                                INDEX(
                                                    Insumos!C:C,
                                                    MATCH(
                                                        A265&amp;B265,
                                                        Insumos!I:I,
                                                        0)
                                                )="Terceirizados",
                                                INDEX(
                                                    Insumos!F:F,
                                                    MATCH(
                                                        A265&amp;B265,
                                                        Insumos!I:I,
                                                        0)
                                                ),
                                                0
                                            ),
                                            "Não encontrado"),
                                        IFERROR(
                                            INDEX(S:S,
                                                MATCH(
                                                    A265&amp;B265,AG:AG,
                                                    0)
                                            ),
                                            "Não encontrado")
                                    )</f>
        <v>0</v>
      </c>
      <c r="S265" s="20">
        <f>R265*G265/1</f>
        <v>0</v>
      </c>
      <c r="T265" s="20">
        <f>IF(
                        C265="INSUMO",
                                        IFERROR(
                                            IF(
                                                INDEX(
                                                    Insumos!C:C,
                                                    MATCH(
                                                        A265&amp;B265,
                                                        Insumos!I:I,
                                                        0)
                                                )="Comissionamento",
                                                INDEX(
                                                    Insumos!F:F,
                                                    MATCH(
                                                        A265&amp;B265,
                                                        Insumos!I:I,
                                                        0)
                                                ),
                                                0
                                            ),
                                            "Não encontrado"),
                                        IFERROR(
                                            INDEX(U:U,
                                                MATCH(
                                                    A265&amp;B265,AG:AG,
                                                    0)
                                            ),
                                            "Não encontrado")
                                    )</f>
        <v>0</v>
      </c>
      <c r="U265" s="20">
        <f>T265*G265/1</f>
        <v>0</v>
      </c>
      <c r="V265" s="20">
        <f>IF(
                        C265="INSUMO",
                                        IFERROR(
                                            IF(
                                                INDEX(
                                                    Insumos!C:C,
                                                    MATCH(
                                                        A265&amp;B265,
                                                        Insumos!I:I,
                                                        0)
                                                )="Verba",
                                                INDEX(
                                                    Insumos!F:F,
                                                    MATCH(
                                                        A265&amp;B265,
                                                        Insumos!I:I,
                                                        0)
                                                ),
                                                0
                                            ),
                                            "Não encontrado"),
                                        IFERROR(
                                            INDEX(W:W,
                                                MATCH(
                                                    A265&amp;B265,AG:AG,
                                                    0)
                                            ),
                                            "Não encontrado")
                                    )</f>
        <v>0</v>
      </c>
      <c r="W265" s="20">
        <f>V265*G265/1</f>
        <v>0</v>
      </c>
      <c r="X265" s="20">
        <f>IF(
                        C265="INSUMO",
                                        IFERROR(
                                            IF(
                                                INDEX(
                                                    Insumos!C:C,
                                                    MATCH(
                                                        A265&amp;B265,
                                                        Insumos!I:I,
                                                        0)
                                                )="Outro",
                                                INDEX(
                                                    Insumos!F:F,
                                                    MATCH(
                                                        A265&amp;B265,
                                                        Insumos!I:I,
                                                        0)
                                                ),
                                                0
                                            ),
                                            "Não encontrado"),
                                        IFERROR(
                                            INDEX(Y:Y,
                                                MATCH(
                                                    A265&amp;B265,AG:AG,
                                                    0)
                                            ),
                                            "Não encontrado")
                                    )</f>
        <v>0</v>
      </c>
      <c r="Y265" s="20">
        <f>X265*G265/1</f>
        <v>0</v>
      </c>
      <c r="Z265" s="20">
        <f>IF(
                            C265="INSUMO",
                            IFERROR(
                                INDEX(
                                    Insumos!F:F,
                                    MATCH(
                                        A265&amp;B265,
                                        Insumos!I:I,
                                        0)
                                ),
                                "Não encontrado"),
                            IFERROR(
                                INDEX(AA:AA,
                                    MATCH(
                                        A265&amp;B265,AG:AG,
                                        0)
                                ),
                                "Não encontrado")
                        )</f>
        <v>24.3325152</v>
      </c>
      <c r="AA265" s="20">
        <f>G265*Z265</f>
        <v>0.70564294080000001</v>
      </c>
      <c r="AB265" s="44"/>
      <c r="AC265" s="44"/>
      <c r="AD265" s="57" t="s">
        <v>89</v>
      </c>
      <c r="AE265" s="70"/>
      <c r="AF265" s="70"/>
    </row>
    <row r="266" spans="1:33" ht="25.5" x14ac:dyDescent="0.2">
      <c r="A266" s="59" t="s">
        <v>727</v>
      </c>
      <c r="B266" s="60" t="s">
        <v>98</v>
      </c>
      <c r="C266" s="71" t="s">
        <v>58</v>
      </c>
      <c r="D266" s="61" t="s">
        <v>488</v>
      </c>
      <c r="E266" s="61" t="s">
        <v>728</v>
      </c>
      <c r="F266" s="17" t="s">
        <v>56</v>
      </c>
      <c r="G266" s="17">
        <v>9.4000000000000004E-3</v>
      </c>
      <c r="H266" s="21">
        <f>IF(
                        C266="INSUMO",
                                        IFERROR(
                                            IF(
                                                INDEX(
                                                    Insumos!C:C,
                                                    MATCH(
                                                        A266&amp;B266,
                                                        Insumos!I:I,
                                                        0)
                                                )="Material",
                                                INDEX(
                                                    Insumos!F:F,
                                                    MATCH(
                                                        A266&amp;B266,
                                                        Insumos!I:I,
                                                        0)
                                                ),
                                                0
                                            ),
                                            "Não encontrado"),
                                        IFERROR(
                                            INDEX(I:I,
                                                MATCH(
                                                    A266&amp;B266,AG:AG,
                                                    0)
                                            ),
                                            "Não encontrado")
                                    )</f>
        <v>4</v>
      </c>
      <c r="I266" s="21">
        <f>H266*G266/1</f>
        <v>3.7600000000000001E-2</v>
      </c>
      <c r="J266" s="21">
        <f t="shared" si="56"/>
        <v>0</v>
      </c>
      <c r="K266" s="21">
        <f t="shared" si="56"/>
        <v>0</v>
      </c>
      <c r="L266" s="21">
        <f>IF(
                        C266="INSUMO",
                                        IFERROR(
                                            IF(
                                                INDEX(
                                                    Insumos!C:C,
                                                    MATCH(
                                                        A266&amp;B266,
                                                        Insumos!I:I,
                                                        0)
                                                )="Mao_obra",
                                                INDEX(
                                                    Insumos!F:F,
                                                    MATCH(
                                                        A266&amp;B266,
                                                        Insumos!I:I,
                                                        0)
                                                ),
                                                0
                                            ),
                                            "Não encontrado"),
                                        IFERROR(
                                            INDEX(M:M,
                                                MATCH(
                                                    A266&amp;B266,AG:AG,
                                                    0)
                                            ),
                                            "Não encontrado")
                                    )</f>
        <v>0</v>
      </c>
      <c r="M266" s="21">
        <f>L266*G266/1</f>
        <v>0</v>
      </c>
      <c r="N266" s="21">
        <f>IF(
                        C266="INSUMO",
                                        IFERROR(
                                            IF(
                                                INDEX(
                                                    Insumos!C:C,
                                                    MATCH(
                                                        A266&amp;B266,
                                                        Insumos!I:I,
                                                        0)
                                                )="Equipamento",
                                                INDEX(
                                                    Insumos!F:F,
                                                    MATCH(
                                                        A266&amp;B266,
                                                        Insumos!I:I,
                                                        0)
                                                ),
                                                0
                                            ),
                                            "Não encontrado"),
                                        IFERROR(
                                            INDEX(O:O,
                                                MATCH(
                                                    A266&amp;B266,AG:AG,
                                                    0)
                                            ),
                                            "Não encontrado")
                                    )</f>
        <v>0</v>
      </c>
      <c r="O266" s="21">
        <f>N266*G266/1</f>
        <v>0</v>
      </c>
      <c r="P266" s="21">
        <f>IF(
                        C266="INSUMO",
                                        IFERROR(
                                            IF(
                                                INDEX(
                                                    Insumos!C:C,
                                                    MATCH(
                                                        A266&amp;B266,
                                                        Insumos!I:I,
                                                        0)
                                                )="Transporte",
                                                INDEX(
                                                    Insumos!F:F,
                                                    MATCH(
                                                        A266&amp;B266,
                                                        Insumos!I:I,
                                                        0)
                                                ),
                                                0
                                            ),
                                            "Não encontrado"),
                                        IFERROR(
                                            INDEX(Q:Q,
                                                MATCH(
                                                    A266&amp;B266,AG:AG,
                                                    0)
                                            ),
                                            "Não encontrado")
                                    )</f>
        <v>0</v>
      </c>
      <c r="Q266" s="21">
        <f>P266*G266/1</f>
        <v>0</v>
      </c>
      <c r="R266" s="21">
        <f>IF(
                        C266="INSUMO",
                                        IFERROR(
                                            IF(
                                                INDEX(
                                                    Insumos!C:C,
                                                    MATCH(
                                                        A266&amp;B266,
                                                        Insumos!I:I,
                                                        0)
                                                )="Terceirizados",
                                                INDEX(
                                                    Insumos!F:F,
                                                    MATCH(
                                                        A266&amp;B266,
                                                        Insumos!I:I,
                                                        0)
                                                ),
                                                0
                                            ),
                                            "Não encontrado"),
                                        IFERROR(
                                            INDEX(S:S,
                                                MATCH(
                                                    A266&amp;B266,AG:AG,
                                                    0)
                                            ),
                                            "Não encontrado")
                                    )</f>
        <v>0</v>
      </c>
      <c r="S266" s="21">
        <f>R266*G266/1</f>
        <v>0</v>
      </c>
      <c r="T266" s="21">
        <f>IF(
                        C266="INSUMO",
                                        IFERROR(
                                            IF(
                                                INDEX(
                                                    Insumos!C:C,
                                                    MATCH(
                                                        A266&amp;B266,
                                                        Insumos!I:I,
                                                        0)
                                                )="Comissionamento",
                                                INDEX(
                                                    Insumos!F:F,
                                                    MATCH(
                                                        A266&amp;B266,
                                                        Insumos!I:I,
                                                        0)
                                                ),
                                                0
                                            ),
                                            "Não encontrado"),
                                        IFERROR(
                                            INDEX(U:U,
                                                MATCH(
                                                    A266&amp;B266,AG:AG,
                                                    0)
                                            ),
                                            "Não encontrado")
                                    )</f>
        <v>0</v>
      </c>
      <c r="U266" s="21">
        <f>T266*G266/1</f>
        <v>0</v>
      </c>
      <c r="V266" s="21">
        <f>IF(
                        C266="INSUMO",
                                        IFERROR(
                                            IF(
                                                INDEX(
                                                    Insumos!C:C,
                                                    MATCH(
                                                        A266&amp;B266,
                                                        Insumos!I:I,
                                                        0)
                                                )="Verba",
                                                INDEX(
                                                    Insumos!F:F,
                                                    MATCH(
                                                        A266&amp;B266,
                                                        Insumos!I:I,
                                                        0)
                                                ),
                                                0
                                            ),
                                            "Não encontrado"),
                                        IFERROR(
                                            INDEX(W:W,
                                                MATCH(
                                                    A266&amp;B266,AG:AG,
                                                    0)
                                            ),
                                            "Não encontrado")
                                    )</f>
        <v>0</v>
      </c>
      <c r="W266" s="21">
        <f>V266*G266/1</f>
        <v>0</v>
      </c>
      <c r="X266" s="21">
        <f>IF(
                        C266="INSUMO",
                                        IFERROR(
                                            IF(
                                                INDEX(
                                                    Insumos!C:C,
                                                    MATCH(
                                                        A266&amp;B266,
                                                        Insumos!I:I,
                                                        0)
                                                )="Outro",
                                                INDEX(
                                                    Insumos!F:F,
                                                    MATCH(
                                                        A266&amp;B266,
                                                        Insumos!I:I,
                                                        0)
                                                ),
                                                0
                                            ),
                                            "Não encontrado"),
                                        IFERROR(
                                            INDEX(Y:Y,
                                                MATCH(
                                                    A266&amp;B266,AG:AG,
                                                    0)
                                            ),
                                            "Não encontrado")
                                    )</f>
        <v>0</v>
      </c>
      <c r="Y266" s="21">
        <f>X266*G266/1</f>
        <v>0</v>
      </c>
      <c r="Z266" s="21">
        <f>IF(
                            C266="INSUMO",
                            IFERROR(
                                INDEX(
                                    Insumos!F:F,
                                    MATCH(
                                        A266&amp;B266,
                                        Insumos!I:I,
                                        0)
                                ),
                                "Não encontrado"),
                            IFERROR(
                                INDEX(AA:AA,
                                    MATCH(
                                        A266&amp;B266,AG:AG,
                                        0)
                                ),
                                "Não encontrado")
                        )</f>
        <v>4</v>
      </c>
      <c r="AA266" s="21">
        <f>G266*Z266</f>
        <v>3.7600000000000001E-2</v>
      </c>
      <c r="AB266" s="45"/>
      <c r="AC266" s="45"/>
      <c r="AD266" s="61" t="s">
        <v>89</v>
      </c>
      <c r="AE266" s="72"/>
      <c r="AF266" s="72"/>
    </row>
    <row r="267" spans="1:33" ht="25.5" x14ac:dyDescent="0.2">
      <c r="A267" s="54" t="s">
        <v>729</v>
      </c>
      <c r="B267" s="55" t="s">
        <v>98</v>
      </c>
      <c r="C267" s="69" t="s">
        <v>58</v>
      </c>
      <c r="D267" s="57" t="s">
        <v>488</v>
      </c>
      <c r="E267" s="57" t="s">
        <v>730</v>
      </c>
      <c r="F267" s="16" t="s">
        <v>66</v>
      </c>
      <c r="G267" s="16">
        <v>1.2434000000000001</v>
      </c>
      <c r="H267" s="20">
        <f>IF(
                        C267="INSUMO",
                                        IFERROR(
                                            IF(
                                                INDEX(
                                                    Insumos!C:C,
                                                    MATCH(
                                                        A267&amp;B267,
                                                        Insumos!I:I,
                                                        0)
                                                )="Material",
                                                INDEX(
                                                    Insumos!F:F,
                                                    MATCH(
                                                        A267&amp;B267,
                                                        Insumos!I:I,
                                                        0)
                                                ),
                                                0
                                            ),
                                            "Não encontrado"),
                                        IFERROR(
                                            INDEX(I:I,
                                                MATCH(
                                                    A267&amp;B267,AG:AG,
                                                    0)
                                            ),
                                            "Não encontrado")
                                    )</f>
        <v>2.4900000000000002</v>
      </c>
      <c r="I267" s="20">
        <f>H267*G267/1</f>
        <v>3.0960660000000004</v>
      </c>
      <c r="J267" s="20">
        <f t="shared" si="56"/>
        <v>0</v>
      </c>
      <c r="K267" s="20">
        <f t="shared" si="56"/>
        <v>0</v>
      </c>
      <c r="L267" s="20">
        <f>IF(
                        C267="INSUMO",
                                        IFERROR(
                                            IF(
                                                INDEX(
                                                    Insumos!C:C,
                                                    MATCH(
                                                        A267&amp;B267,
                                                        Insumos!I:I,
                                                        0)
                                                )="Mao_obra",
                                                INDEX(
                                                    Insumos!F:F,
                                                    MATCH(
                                                        A267&amp;B267,
                                                        Insumos!I:I,
                                                        0)
                                                ),
                                                0
                                            ),
                                            "Não encontrado"),
                                        IFERROR(
                                            INDEX(M:M,
                                                MATCH(
                                                    A267&amp;B267,AG:AG,
                                                    0)
                                            ),
                                            "Não encontrado")
                                    )</f>
        <v>0</v>
      </c>
      <c r="M267" s="20">
        <f>L267*G267/1</f>
        <v>0</v>
      </c>
      <c r="N267" s="20">
        <f>IF(
                        C267="INSUMO",
                                        IFERROR(
                                            IF(
                                                INDEX(
                                                    Insumos!C:C,
                                                    MATCH(
                                                        A267&amp;B267,
                                                        Insumos!I:I,
                                                        0)
                                                )="Equipamento",
                                                INDEX(
                                                    Insumos!F:F,
                                                    MATCH(
                                                        A267&amp;B267,
                                                        Insumos!I:I,
                                                        0)
                                                ),
                                                0
                                            ),
                                            "Não encontrado"),
                                        IFERROR(
                                            INDEX(O:O,
                                                MATCH(
                                                    A267&amp;B267,AG:AG,
                                                    0)
                                            ),
                                            "Não encontrado")
                                    )</f>
        <v>0</v>
      </c>
      <c r="O267" s="20">
        <f>N267*G267/1</f>
        <v>0</v>
      </c>
      <c r="P267" s="20">
        <f>IF(
                        C267="INSUMO",
                                        IFERROR(
                                            IF(
                                                INDEX(
                                                    Insumos!C:C,
                                                    MATCH(
                                                        A267&amp;B267,
                                                        Insumos!I:I,
                                                        0)
                                                )="Transporte",
                                                INDEX(
                                                    Insumos!F:F,
                                                    MATCH(
                                                        A267&amp;B267,
                                                        Insumos!I:I,
                                                        0)
                                                ),
                                                0
                                            ),
                                            "Não encontrado"),
                                        IFERROR(
                                            INDEX(Q:Q,
                                                MATCH(
                                                    A267&amp;B267,AG:AG,
                                                    0)
                                            ),
                                            "Não encontrado")
                                    )</f>
        <v>0</v>
      </c>
      <c r="Q267" s="20">
        <f>P267*G267/1</f>
        <v>0</v>
      </c>
      <c r="R267" s="20">
        <f>IF(
                        C267="INSUMO",
                                        IFERROR(
                                            IF(
                                                INDEX(
                                                    Insumos!C:C,
                                                    MATCH(
                                                        A267&amp;B267,
                                                        Insumos!I:I,
                                                        0)
                                                )="Terceirizados",
                                                INDEX(
                                                    Insumos!F:F,
                                                    MATCH(
                                                        A267&amp;B267,
                                                        Insumos!I:I,
                                                        0)
                                                ),
                                                0
                                            ),
                                            "Não encontrado"),
                                        IFERROR(
                                            INDEX(S:S,
                                                MATCH(
                                                    A267&amp;B267,AG:AG,
                                                    0)
                                            ),
                                            "Não encontrado")
                                    )</f>
        <v>0</v>
      </c>
      <c r="S267" s="20">
        <f>R267*G267/1</f>
        <v>0</v>
      </c>
      <c r="T267" s="20">
        <f>IF(
                        C267="INSUMO",
                                        IFERROR(
                                            IF(
                                                INDEX(
                                                    Insumos!C:C,
                                                    MATCH(
                                                        A267&amp;B267,
                                                        Insumos!I:I,
                                                        0)
                                                )="Comissionamento",
                                                INDEX(
                                                    Insumos!F:F,
                                                    MATCH(
                                                        A267&amp;B267,
                                                        Insumos!I:I,
                                                        0)
                                                ),
                                                0
                                            ),
                                            "Não encontrado"),
                                        IFERROR(
                                            INDEX(U:U,
                                                MATCH(
                                                    A267&amp;B267,AG:AG,
                                                    0)
                                            ),
                                            "Não encontrado")
                                    )</f>
        <v>0</v>
      </c>
      <c r="U267" s="20">
        <f>T267*G267/1</f>
        <v>0</v>
      </c>
      <c r="V267" s="20">
        <f>IF(
                        C267="INSUMO",
                                        IFERROR(
                                            IF(
                                                INDEX(
                                                    Insumos!C:C,
                                                    MATCH(
                                                        A267&amp;B267,
                                                        Insumos!I:I,
                                                        0)
                                                )="Verba",
                                                INDEX(
                                                    Insumos!F:F,
                                                    MATCH(
                                                        A267&amp;B267,
                                                        Insumos!I:I,
                                                        0)
                                                ),
                                                0
                                            ),
                                            "Não encontrado"),
                                        IFERROR(
                                            INDEX(W:W,
                                                MATCH(
                                                    A267&amp;B267,AG:AG,
                                                    0)
                                            ),
                                            "Não encontrado")
                                    )</f>
        <v>0</v>
      </c>
      <c r="W267" s="20">
        <f>V267*G267/1</f>
        <v>0</v>
      </c>
      <c r="X267" s="20">
        <f>IF(
                        C267="INSUMO",
                                        IFERROR(
                                            IF(
                                                INDEX(
                                                    Insumos!C:C,
                                                    MATCH(
                                                        A267&amp;B267,
                                                        Insumos!I:I,
                                                        0)
                                                )="Outro",
                                                INDEX(
                                                    Insumos!F:F,
                                                    MATCH(
                                                        A267&amp;B267,
                                                        Insumos!I:I,
                                                        0)
                                                ),
                                                0
                                            ),
                                            "Não encontrado"),
                                        IFERROR(
                                            INDEX(Y:Y,
                                                MATCH(
                                                    A267&amp;B267,AG:AG,
                                                    0)
                                            ),
                                            "Não encontrado")
                                    )</f>
        <v>0</v>
      </c>
      <c r="Y267" s="20">
        <f>X267*G267/1</f>
        <v>0</v>
      </c>
      <c r="Z267" s="20">
        <f>IF(
                            C267="INSUMO",
                            IFERROR(
                                INDEX(
                                    Insumos!F:F,
                                    MATCH(
                                        A267&amp;B267,
                                        Insumos!I:I,
                                        0)
                                ),
                                "Não encontrado"),
                            IFERROR(
                                INDEX(AA:AA,
                                    MATCH(
                                        A267&amp;B267,AG:AG,
                                        0)
                                ),
                                "Não encontrado")
                        )</f>
        <v>2.4900000000000002</v>
      </c>
      <c r="AA267" s="20">
        <f>G267*Z267</f>
        <v>3.0960660000000004</v>
      </c>
      <c r="AB267" s="44"/>
      <c r="AC267" s="44"/>
      <c r="AD267" s="57" t="s">
        <v>89</v>
      </c>
      <c r="AE267" s="70"/>
      <c r="AF267" s="70"/>
    </row>
    <row r="268" spans="1:33" ht="63.75" x14ac:dyDescent="0.2">
      <c r="A268" s="63" t="s">
        <v>355</v>
      </c>
      <c r="B268" s="64" t="s">
        <v>45</v>
      </c>
      <c r="C268" s="65" t="s">
        <v>89</v>
      </c>
      <c r="D268" s="66" t="s">
        <v>488</v>
      </c>
      <c r="E268" s="66" t="s">
        <v>356</v>
      </c>
      <c r="F268" s="67" t="s">
        <v>66</v>
      </c>
      <c r="G268" s="22"/>
      <c r="H268" s="23"/>
      <c r="I268" s="23">
        <f>SUM(I269:I272)</f>
        <v>3.3801660000000004</v>
      </c>
      <c r="J268" s="23"/>
      <c r="K268" s="23">
        <f>SUM(K269:K272)</f>
        <v>1.6033855240000001</v>
      </c>
      <c r="L268" s="23"/>
      <c r="M268" s="23">
        <f>SUM(M269:M272)</f>
        <v>1.6033855240000001</v>
      </c>
      <c r="N268" s="23"/>
      <c r="O268" s="23">
        <f>SUM(O269:O272)</f>
        <v>0</v>
      </c>
      <c r="P268" s="23"/>
      <c r="Q268" s="23">
        <f>SUM(Q269:Q272)</f>
        <v>0</v>
      </c>
      <c r="R268" s="23"/>
      <c r="S268" s="23">
        <f>SUM(S269:S272)</f>
        <v>0</v>
      </c>
      <c r="T268" s="23"/>
      <c r="U268" s="23">
        <f>SUM(U269:U272)</f>
        <v>0</v>
      </c>
      <c r="V268" s="23"/>
      <c r="W268" s="23">
        <f>SUM(W269:W272)</f>
        <v>0</v>
      </c>
      <c r="X268" s="23"/>
      <c r="Y268" s="23">
        <f>SUM(Y269:Y272)</f>
        <v>0</v>
      </c>
      <c r="Z268" s="23"/>
      <c r="AA268" s="23">
        <f>SUM(AA269:AA272)</f>
        <v>4.9835515240000001</v>
      </c>
      <c r="AB268" s="43" t="s">
        <v>98</v>
      </c>
      <c r="AC268" s="43"/>
      <c r="AD268" s="66" t="s">
        <v>725</v>
      </c>
      <c r="AE268" s="68" t="s">
        <v>726</v>
      </c>
      <c r="AF268" s="68" t="s">
        <v>659</v>
      </c>
      <c r="AG268" t="str">
        <f>A268&amp;B268&amp;C268</f>
        <v>0425PRÓPRIA</v>
      </c>
    </row>
    <row r="269" spans="1:33" ht="25.5" x14ac:dyDescent="0.2">
      <c r="A269" s="59" t="s">
        <v>653</v>
      </c>
      <c r="B269" s="60" t="s">
        <v>98</v>
      </c>
      <c r="C269" s="71" t="s">
        <v>46</v>
      </c>
      <c r="D269" s="61" t="s">
        <v>488</v>
      </c>
      <c r="E269" s="61" t="s">
        <v>654</v>
      </c>
      <c r="F269" s="17" t="s">
        <v>511</v>
      </c>
      <c r="G269" s="17">
        <v>2.9000000000000001E-2</v>
      </c>
      <c r="H269" s="21">
        <f>IF(
                        C269="INSUMO",
                                        IFERROR(
                                            IF(
                                                INDEX(
                                                    Insumos!C:C,
                                                    MATCH(
                                                        A269&amp;B269,
                                                        Insumos!I:I,
                                                        0)
                                                )="Material",
                                                INDEX(
                                                    Insumos!F:F,
                                                    MATCH(
                                                        A269&amp;B269,
                                                        Insumos!I:I,
                                                        0)
                                                ),
                                                0
                                            ),
                                            "Não encontrado"),
                                        IFERROR(
                                            INDEX(I:I,
                                                MATCH(
                                                    A269&amp;B269,AG:AG,
                                                    0)
                                            ),
                                            "Não encontrado")
                                    )</f>
        <v>4.25</v>
      </c>
      <c r="I269" s="21">
        <f>H269*G269/1</f>
        <v>0.12325000000000001</v>
      </c>
      <c r="J269" s="21">
        <f t="shared" ref="J269:K272" si="57">T269 + N269 + L269 + X269 + R269 + P269 + V269</f>
        <v>35.206640799999995</v>
      </c>
      <c r="K269" s="21">
        <f t="shared" si="57"/>
        <v>1.0209925832</v>
      </c>
      <c r="L269" s="21">
        <f>IF(
                        C269="INSUMO",
                                        IFERROR(
                                            IF(
                                                INDEX(
                                                    Insumos!C:C,
                                                    MATCH(
                                                        A269&amp;B269,
                                                        Insumos!I:I,
                                                        0)
                                                )="Mao_obra",
                                                INDEX(
                                                    Insumos!F:F,
                                                    MATCH(
                                                        A269&amp;B269,
                                                        Insumos!I:I,
                                                        0)
                                                ),
                                                0
                                            ),
                                            "Não encontrado"),
                                        IFERROR(
                                            INDEX(M:M,
                                                MATCH(
                                                    A269&amp;B269,AG:AG,
                                                    0)
                                            ),
                                            "Não encontrado")
                                    )</f>
        <v>35.206640799999995</v>
      </c>
      <c r="M269" s="21">
        <f>L269*G269/1</f>
        <v>1.0209925832</v>
      </c>
      <c r="N269" s="21">
        <f>IF(
                        C269="INSUMO",
                                        IFERROR(
                                            IF(
                                                INDEX(
                                                    Insumos!C:C,
                                                    MATCH(
                                                        A269&amp;B269,
                                                        Insumos!I:I,
                                                        0)
                                                )="Equipamento",
                                                INDEX(
                                                    Insumos!F:F,
                                                    MATCH(
                                                        A269&amp;B269,
                                                        Insumos!I:I,
                                                        0)
                                                ),
                                                0
                                            ),
                                            "Não encontrado"),
                                        IFERROR(
                                            INDEX(O:O,
                                                MATCH(
                                                    A269&amp;B269,AG:AG,
                                                    0)
                                            ),
                                            "Não encontrado")
                                    )</f>
        <v>0</v>
      </c>
      <c r="O269" s="21">
        <f>N269*G269/1</f>
        <v>0</v>
      </c>
      <c r="P269" s="21">
        <f>IF(
                        C269="INSUMO",
                                        IFERROR(
                                            IF(
                                                INDEX(
                                                    Insumos!C:C,
                                                    MATCH(
                                                        A269&amp;B269,
                                                        Insumos!I:I,
                                                        0)
                                                )="Transporte",
                                                INDEX(
                                                    Insumos!F:F,
                                                    MATCH(
                                                        A269&amp;B269,
                                                        Insumos!I:I,
                                                        0)
                                                ),
                                                0
                                            ),
                                            "Não encontrado"),
                                        IFERROR(
                                            INDEX(Q:Q,
                                                MATCH(
                                                    A269&amp;B269,AG:AG,
                                                    0)
                                            ),
                                            "Não encontrado")
                                    )</f>
        <v>0</v>
      </c>
      <c r="Q269" s="21">
        <f>P269*G269/1</f>
        <v>0</v>
      </c>
      <c r="R269" s="21">
        <f>IF(
                        C269="INSUMO",
                                        IFERROR(
                                            IF(
                                                INDEX(
                                                    Insumos!C:C,
                                                    MATCH(
                                                        A269&amp;B269,
                                                        Insumos!I:I,
                                                        0)
                                                )="Terceirizados",
                                                INDEX(
                                                    Insumos!F:F,
                                                    MATCH(
                                                        A269&amp;B269,
                                                        Insumos!I:I,
                                                        0)
                                                ),
                                                0
                                            ),
                                            "Não encontrado"),
                                        IFERROR(
                                            INDEX(S:S,
                                                MATCH(
                                                    A269&amp;B269,AG:AG,
                                                    0)
                                            ),
                                            "Não encontrado")
                                    )</f>
        <v>0</v>
      </c>
      <c r="S269" s="21">
        <f>R269*G269/1</f>
        <v>0</v>
      </c>
      <c r="T269" s="21">
        <f>IF(
                        C269="INSUMO",
                                        IFERROR(
                                            IF(
                                                INDEX(
                                                    Insumos!C:C,
                                                    MATCH(
                                                        A269&amp;B269,
                                                        Insumos!I:I,
                                                        0)
                                                )="Comissionamento",
                                                INDEX(
                                                    Insumos!F:F,
                                                    MATCH(
                                                        A269&amp;B269,
                                                        Insumos!I:I,
                                                        0)
                                                ),
                                                0
                                            ),
                                            "Não encontrado"),
                                        IFERROR(
                                            INDEX(U:U,
                                                MATCH(
                                                    A269&amp;B269,AG:AG,
                                                    0)
                                            ),
                                            "Não encontrado")
                                    )</f>
        <v>0</v>
      </c>
      <c r="U269" s="21">
        <f>T269*G269/1</f>
        <v>0</v>
      </c>
      <c r="V269" s="21">
        <f>IF(
                        C269="INSUMO",
                                        IFERROR(
                                            IF(
                                                INDEX(
                                                    Insumos!C:C,
                                                    MATCH(
                                                        A269&amp;B269,
                                                        Insumos!I:I,
                                                        0)
                                                )="Verba",
                                                INDEX(
                                                    Insumos!F:F,
                                                    MATCH(
                                                        A269&amp;B269,
                                                        Insumos!I:I,
                                                        0)
                                                ),
                                                0
                                            ),
                                            "Não encontrado"),
                                        IFERROR(
                                            INDEX(W:W,
                                                MATCH(
                                                    A269&amp;B269,AG:AG,
                                                    0)
                                            ),
                                            "Não encontrado")
                                    )</f>
        <v>0</v>
      </c>
      <c r="W269" s="21">
        <f>V269*G269/1</f>
        <v>0</v>
      </c>
      <c r="X269" s="21">
        <f>IF(
                        C269="INSUMO",
                                        IFERROR(
                                            IF(
                                                INDEX(
                                                    Insumos!C:C,
                                                    MATCH(
                                                        A269&amp;B269,
                                                        Insumos!I:I,
                                                        0)
                                                )="Outro",
                                                INDEX(
                                                    Insumos!F:F,
                                                    MATCH(
                                                        A269&amp;B269,
                                                        Insumos!I:I,
                                                        0)
                                                ),
                                                0
                                            ),
                                            "Não encontrado"),
                                        IFERROR(
                                            INDEX(Y:Y,
                                                MATCH(
                                                    A269&amp;B269,AG:AG,
                                                    0)
                                            ),
                                            "Não encontrado")
                                    )</f>
        <v>0</v>
      </c>
      <c r="Y269" s="21">
        <f>X269*G269/1</f>
        <v>0</v>
      </c>
      <c r="Z269" s="21">
        <f>IF(
                            C269="INSUMO",
                            IFERROR(
                                INDEX(
                                    Insumos!F:F,
                                    MATCH(
                                        A269&amp;B269,
                                        Insumos!I:I,
                                        0)
                                ),
                                "Não encontrado"),
                            IFERROR(
                                INDEX(AA:AA,
                                    MATCH(
                                        A269&amp;B269,AG:AG,
                                        0)
                                ),
                                "Não encontrado")
                        )</f>
        <v>39.456640799999995</v>
      </c>
      <c r="AA269" s="21">
        <f>G269*Z269</f>
        <v>1.1442425831999998</v>
      </c>
      <c r="AB269" s="45"/>
      <c r="AC269" s="45"/>
      <c r="AD269" s="61" t="s">
        <v>89</v>
      </c>
      <c r="AE269" s="72"/>
      <c r="AF269" s="72"/>
    </row>
    <row r="270" spans="1:33" ht="25.5" x14ac:dyDescent="0.2">
      <c r="A270" s="54" t="s">
        <v>655</v>
      </c>
      <c r="B270" s="55" t="s">
        <v>98</v>
      </c>
      <c r="C270" s="69" t="s">
        <v>46</v>
      </c>
      <c r="D270" s="57" t="s">
        <v>488</v>
      </c>
      <c r="E270" s="57" t="s">
        <v>656</v>
      </c>
      <c r="F270" s="16" t="s">
        <v>511</v>
      </c>
      <c r="G270" s="16">
        <v>2.9000000000000001E-2</v>
      </c>
      <c r="H270" s="20">
        <f>IF(
                        C270="INSUMO",
                                        IFERROR(
                                            IF(
                                                INDEX(
                                                    Insumos!C:C,
                                                    MATCH(
                                                        A270&amp;B270,
                                                        Insumos!I:I,
                                                        0)
                                                )="Material",
                                                INDEX(
                                                    Insumos!F:F,
                                                    MATCH(
                                                        A270&amp;B270,
                                                        Insumos!I:I,
                                                        0)
                                                ),
                                                0
                                            ),
                                            "Não encontrado"),
                                        IFERROR(
                                            INDEX(I:I,
                                                MATCH(
                                                    A270&amp;B270,AG:AG,
                                                    0)
                                            ),
                                            "Não encontrado")
                                    )</f>
        <v>4.25</v>
      </c>
      <c r="I270" s="20">
        <f>H270*G270/1</f>
        <v>0.12325000000000001</v>
      </c>
      <c r="J270" s="20">
        <f t="shared" si="57"/>
        <v>20.0825152</v>
      </c>
      <c r="K270" s="20">
        <f t="shared" si="57"/>
        <v>0.58239294080000004</v>
      </c>
      <c r="L270" s="20">
        <f>IF(
                        C270="INSUMO",
                                        IFERROR(
                                            IF(
                                                INDEX(
                                                    Insumos!C:C,
                                                    MATCH(
                                                        A270&amp;B270,
                                                        Insumos!I:I,
                                                        0)
                                                )="Mao_obra",
                                                INDEX(
                                                    Insumos!F:F,
                                                    MATCH(
                                                        A270&amp;B270,
                                                        Insumos!I:I,
                                                        0)
                                                ),
                                                0
                                            ),
                                            "Não encontrado"),
                                        IFERROR(
                                            INDEX(M:M,
                                                MATCH(
                                                    A270&amp;B270,AG:AG,
                                                    0)
                                            ),
                                            "Não encontrado")
                                    )</f>
        <v>20.0825152</v>
      </c>
      <c r="M270" s="20">
        <f>L270*G270/1</f>
        <v>0.58239294080000004</v>
      </c>
      <c r="N270" s="20">
        <f>IF(
                        C270="INSUMO",
                                        IFERROR(
                                            IF(
                                                INDEX(
                                                    Insumos!C:C,
                                                    MATCH(
                                                        A270&amp;B270,
                                                        Insumos!I:I,
                                                        0)
                                                )="Equipamento",
                                                INDEX(
                                                    Insumos!F:F,
                                                    MATCH(
                                                        A270&amp;B270,
                                                        Insumos!I:I,
                                                        0)
                                                ),
                                                0
                                            ),
                                            "Não encontrado"),
                                        IFERROR(
                                            INDEX(O:O,
                                                MATCH(
                                                    A270&amp;B270,AG:AG,
                                                    0)
                                            ),
                                            "Não encontrado")
                                    )</f>
        <v>0</v>
      </c>
      <c r="O270" s="20">
        <f>N270*G270/1</f>
        <v>0</v>
      </c>
      <c r="P270" s="20">
        <f>IF(
                        C270="INSUMO",
                                        IFERROR(
                                            IF(
                                                INDEX(
                                                    Insumos!C:C,
                                                    MATCH(
                                                        A270&amp;B270,
                                                        Insumos!I:I,
                                                        0)
                                                )="Transporte",
                                                INDEX(
                                                    Insumos!F:F,
                                                    MATCH(
                                                        A270&amp;B270,
                                                        Insumos!I:I,
                                                        0)
                                                ),
                                                0
                                            ),
                                            "Não encontrado"),
                                        IFERROR(
                                            INDEX(Q:Q,
                                                MATCH(
                                                    A270&amp;B270,AG:AG,
                                                    0)
                                            ),
                                            "Não encontrado")
                                    )</f>
        <v>0</v>
      </c>
      <c r="Q270" s="20">
        <f>P270*G270/1</f>
        <v>0</v>
      </c>
      <c r="R270" s="20">
        <f>IF(
                        C270="INSUMO",
                                        IFERROR(
                                            IF(
                                                INDEX(
                                                    Insumos!C:C,
                                                    MATCH(
                                                        A270&amp;B270,
                                                        Insumos!I:I,
                                                        0)
                                                )="Terceirizados",
                                                INDEX(
                                                    Insumos!F:F,
                                                    MATCH(
                                                        A270&amp;B270,
                                                        Insumos!I:I,
                                                        0)
                                                ),
                                                0
                                            ),
                                            "Não encontrado"),
                                        IFERROR(
                                            INDEX(S:S,
                                                MATCH(
                                                    A270&amp;B270,AG:AG,
                                                    0)
                                            ),
                                            "Não encontrado")
                                    )</f>
        <v>0</v>
      </c>
      <c r="S270" s="20">
        <f>R270*G270/1</f>
        <v>0</v>
      </c>
      <c r="T270" s="20">
        <f>IF(
                        C270="INSUMO",
                                        IFERROR(
                                            IF(
                                                INDEX(
                                                    Insumos!C:C,
                                                    MATCH(
                                                        A270&amp;B270,
                                                        Insumos!I:I,
                                                        0)
                                                )="Comissionamento",
                                                INDEX(
                                                    Insumos!F:F,
                                                    MATCH(
                                                        A270&amp;B270,
                                                        Insumos!I:I,
                                                        0)
                                                ),
                                                0
                                            ),
                                            "Não encontrado"),
                                        IFERROR(
                                            INDEX(U:U,
                                                MATCH(
                                                    A270&amp;B270,AG:AG,
                                                    0)
                                            ),
                                            "Não encontrado")
                                    )</f>
        <v>0</v>
      </c>
      <c r="U270" s="20">
        <f>T270*G270/1</f>
        <v>0</v>
      </c>
      <c r="V270" s="20">
        <f>IF(
                        C270="INSUMO",
                                        IFERROR(
                                            IF(
                                                INDEX(
                                                    Insumos!C:C,
                                                    MATCH(
                                                        A270&amp;B270,
                                                        Insumos!I:I,
                                                        0)
                                                )="Verba",
                                                INDEX(
                                                    Insumos!F:F,
                                                    MATCH(
                                                        A270&amp;B270,
                                                        Insumos!I:I,
                                                        0)
                                                ),
                                                0
                                            ),
                                            "Não encontrado"),
                                        IFERROR(
                                            INDEX(W:W,
                                                MATCH(
                                                    A270&amp;B270,AG:AG,
                                                    0)
                                            ),
                                            "Não encontrado")
                                    )</f>
        <v>0</v>
      </c>
      <c r="W270" s="20">
        <f>V270*G270/1</f>
        <v>0</v>
      </c>
      <c r="X270" s="20">
        <f>IF(
                        C270="INSUMO",
                                        IFERROR(
                                            IF(
                                                INDEX(
                                                    Insumos!C:C,
                                                    MATCH(
                                                        A270&amp;B270,
                                                        Insumos!I:I,
                                                        0)
                                                )="Outro",
                                                INDEX(
                                                    Insumos!F:F,
                                                    MATCH(
                                                        A270&amp;B270,
                                                        Insumos!I:I,
                                                        0)
                                                ),
                                                0
                                            ),
                                            "Não encontrado"),
                                        IFERROR(
                                            INDEX(Y:Y,
                                                MATCH(
                                                    A270&amp;B270,AG:AG,
                                                    0)
                                            ),
                                            "Não encontrado")
                                    )</f>
        <v>0</v>
      </c>
      <c r="Y270" s="20">
        <f>X270*G270/1</f>
        <v>0</v>
      </c>
      <c r="Z270" s="20">
        <f>IF(
                            C270="INSUMO",
                            IFERROR(
                                INDEX(
                                    Insumos!F:F,
                                    MATCH(
                                        A270&amp;B270,
                                        Insumos!I:I,
                                        0)
                                ),
                                "Não encontrado"),
                            IFERROR(
                                INDEX(AA:AA,
                                    MATCH(
                                        A270&amp;B270,AG:AG,
                                        0)
                                ),
                                "Não encontrado")
                        )</f>
        <v>24.3325152</v>
      </c>
      <c r="AA270" s="20">
        <f>G270*Z270</f>
        <v>0.70564294080000001</v>
      </c>
      <c r="AB270" s="44"/>
      <c r="AC270" s="44"/>
      <c r="AD270" s="57" t="s">
        <v>89</v>
      </c>
      <c r="AE270" s="70"/>
      <c r="AF270" s="70"/>
    </row>
    <row r="271" spans="1:33" ht="25.5" x14ac:dyDescent="0.2">
      <c r="A271" s="59" t="s">
        <v>727</v>
      </c>
      <c r="B271" s="60" t="s">
        <v>98</v>
      </c>
      <c r="C271" s="71" t="s">
        <v>58</v>
      </c>
      <c r="D271" s="61" t="s">
        <v>488</v>
      </c>
      <c r="E271" s="61" t="s">
        <v>728</v>
      </c>
      <c r="F271" s="17" t="s">
        <v>56</v>
      </c>
      <c r="G271" s="17">
        <v>9.4000000000000004E-3</v>
      </c>
      <c r="H271" s="21">
        <f>IF(
                        C271="INSUMO",
                                        IFERROR(
                                            IF(
                                                INDEX(
                                                    Insumos!C:C,
                                                    MATCH(
                                                        A271&amp;B271,
                                                        Insumos!I:I,
                                                        0)
                                                )="Material",
                                                INDEX(
                                                    Insumos!F:F,
                                                    MATCH(
                                                        A271&amp;B271,
                                                        Insumos!I:I,
                                                        0)
                                                ),
                                                0
                                            ),
                                            "Não encontrado"),
                                        IFERROR(
                                            INDEX(I:I,
                                                MATCH(
                                                    A271&amp;B271,AG:AG,
                                                    0)
                                            ),
                                            "Não encontrado")
                                    )</f>
        <v>4</v>
      </c>
      <c r="I271" s="21">
        <f>H271*G271/1</f>
        <v>3.7600000000000001E-2</v>
      </c>
      <c r="J271" s="21">
        <f t="shared" si="57"/>
        <v>0</v>
      </c>
      <c r="K271" s="21">
        <f t="shared" si="57"/>
        <v>0</v>
      </c>
      <c r="L271" s="21">
        <f>IF(
                        C271="INSUMO",
                                        IFERROR(
                                            IF(
                                                INDEX(
                                                    Insumos!C:C,
                                                    MATCH(
                                                        A271&amp;B271,
                                                        Insumos!I:I,
                                                        0)
                                                )="Mao_obra",
                                                INDEX(
                                                    Insumos!F:F,
                                                    MATCH(
                                                        A271&amp;B271,
                                                        Insumos!I:I,
                                                        0)
                                                ),
                                                0
                                            ),
                                            "Não encontrado"),
                                        IFERROR(
                                            INDEX(M:M,
                                                MATCH(
                                                    A271&amp;B271,AG:AG,
                                                    0)
                                            ),
                                            "Não encontrado")
                                    )</f>
        <v>0</v>
      </c>
      <c r="M271" s="21">
        <f>L271*G271/1</f>
        <v>0</v>
      </c>
      <c r="N271" s="21">
        <f>IF(
                        C271="INSUMO",
                                        IFERROR(
                                            IF(
                                                INDEX(
                                                    Insumos!C:C,
                                                    MATCH(
                                                        A271&amp;B271,
                                                        Insumos!I:I,
                                                        0)
                                                )="Equipamento",
                                                INDEX(
                                                    Insumos!F:F,
                                                    MATCH(
                                                        A271&amp;B271,
                                                        Insumos!I:I,
                                                        0)
                                                ),
                                                0
                                            ),
                                            "Não encontrado"),
                                        IFERROR(
                                            INDEX(O:O,
                                                MATCH(
                                                    A271&amp;B271,AG:AG,
                                                    0)
                                            ),
                                            "Não encontrado")
                                    )</f>
        <v>0</v>
      </c>
      <c r="O271" s="21">
        <f>N271*G271/1</f>
        <v>0</v>
      </c>
      <c r="P271" s="21">
        <f>IF(
                        C271="INSUMO",
                                        IFERROR(
                                            IF(
                                                INDEX(
                                                    Insumos!C:C,
                                                    MATCH(
                                                        A271&amp;B271,
                                                        Insumos!I:I,
                                                        0)
                                                )="Transporte",
                                                INDEX(
                                                    Insumos!F:F,
                                                    MATCH(
                                                        A271&amp;B271,
                                                        Insumos!I:I,
                                                        0)
                                                ),
                                                0
                                            ),
                                            "Não encontrado"),
                                        IFERROR(
                                            INDEX(Q:Q,
                                                MATCH(
                                                    A271&amp;B271,AG:AG,
                                                    0)
                                            ),
                                            "Não encontrado")
                                    )</f>
        <v>0</v>
      </c>
      <c r="Q271" s="21">
        <f>P271*G271/1</f>
        <v>0</v>
      </c>
      <c r="R271" s="21">
        <f>IF(
                        C271="INSUMO",
                                        IFERROR(
                                            IF(
                                                INDEX(
                                                    Insumos!C:C,
                                                    MATCH(
                                                        A271&amp;B271,
                                                        Insumos!I:I,
                                                        0)
                                                )="Terceirizados",
                                                INDEX(
                                                    Insumos!F:F,
                                                    MATCH(
                                                        A271&amp;B271,
                                                        Insumos!I:I,
                                                        0)
                                                ),
                                                0
                                            ),
                                            "Não encontrado"),
                                        IFERROR(
                                            INDEX(S:S,
                                                MATCH(
                                                    A271&amp;B271,AG:AG,
                                                    0)
                                            ),
                                            "Não encontrado")
                                    )</f>
        <v>0</v>
      </c>
      <c r="S271" s="21">
        <f>R271*G271/1</f>
        <v>0</v>
      </c>
      <c r="T271" s="21">
        <f>IF(
                        C271="INSUMO",
                                        IFERROR(
                                            IF(
                                                INDEX(
                                                    Insumos!C:C,
                                                    MATCH(
                                                        A271&amp;B271,
                                                        Insumos!I:I,
                                                        0)
                                                )="Comissionamento",
                                                INDEX(
                                                    Insumos!F:F,
                                                    MATCH(
                                                        A271&amp;B271,
                                                        Insumos!I:I,
                                                        0)
                                                ),
                                                0
                                            ),
                                            "Não encontrado"),
                                        IFERROR(
                                            INDEX(U:U,
                                                MATCH(
                                                    A271&amp;B271,AG:AG,
                                                    0)
                                            ),
                                            "Não encontrado")
                                    )</f>
        <v>0</v>
      </c>
      <c r="U271" s="21">
        <f>T271*G271/1</f>
        <v>0</v>
      </c>
      <c r="V271" s="21">
        <f>IF(
                        C271="INSUMO",
                                        IFERROR(
                                            IF(
                                                INDEX(
                                                    Insumos!C:C,
                                                    MATCH(
                                                        A271&amp;B271,
                                                        Insumos!I:I,
                                                        0)
                                                )="Verba",
                                                INDEX(
                                                    Insumos!F:F,
                                                    MATCH(
                                                        A271&amp;B271,
                                                        Insumos!I:I,
                                                        0)
                                                ),
                                                0
                                            ),
                                            "Não encontrado"),
                                        IFERROR(
                                            INDEX(W:W,
                                                MATCH(
                                                    A271&amp;B271,AG:AG,
                                                    0)
                                            ),
                                            "Não encontrado")
                                    )</f>
        <v>0</v>
      </c>
      <c r="W271" s="21">
        <f>V271*G271/1</f>
        <v>0</v>
      </c>
      <c r="X271" s="21">
        <f>IF(
                        C271="INSUMO",
                                        IFERROR(
                                            IF(
                                                INDEX(
                                                    Insumos!C:C,
                                                    MATCH(
                                                        A271&amp;B271,
                                                        Insumos!I:I,
                                                        0)
                                                )="Outro",
                                                INDEX(
                                                    Insumos!F:F,
                                                    MATCH(
                                                        A271&amp;B271,
                                                        Insumos!I:I,
                                                        0)
                                                ),
                                                0
                                            ),
                                            "Não encontrado"),
                                        IFERROR(
                                            INDEX(Y:Y,
                                                MATCH(
                                                    A271&amp;B271,AG:AG,
                                                    0)
                                            ),
                                            "Não encontrado")
                                    )</f>
        <v>0</v>
      </c>
      <c r="Y271" s="21">
        <f>X271*G271/1</f>
        <v>0</v>
      </c>
      <c r="Z271" s="21">
        <f>IF(
                            C271="INSUMO",
                            IFERROR(
                                INDEX(
                                    Insumos!F:F,
                                    MATCH(
                                        A271&amp;B271,
                                        Insumos!I:I,
                                        0)
                                ),
                                "Não encontrado"),
                            IFERROR(
                                INDEX(AA:AA,
                                    MATCH(
                                        A271&amp;B271,AG:AG,
                                        0)
                                ),
                                "Não encontrado")
                        )</f>
        <v>4</v>
      </c>
      <c r="AA271" s="21">
        <f>G271*Z271</f>
        <v>3.7600000000000001E-2</v>
      </c>
      <c r="AB271" s="45"/>
      <c r="AC271" s="45"/>
      <c r="AD271" s="61" t="s">
        <v>89</v>
      </c>
      <c r="AE271" s="72"/>
      <c r="AF271" s="72"/>
    </row>
    <row r="272" spans="1:33" ht="25.5" x14ac:dyDescent="0.2">
      <c r="A272" s="54" t="s">
        <v>729</v>
      </c>
      <c r="B272" s="55" t="s">
        <v>98</v>
      </c>
      <c r="C272" s="69" t="s">
        <v>58</v>
      </c>
      <c r="D272" s="57" t="s">
        <v>488</v>
      </c>
      <c r="E272" s="57" t="s">
        <v>730</v>
      </c>
      <c r="F272" s="16" t="s">
        <v>66</v>
      </c>
      <c r="G272" s="16">
        <v>1.2434000000000001</v>
      </c>
      <c r="H272" s="20">
        <f>IF(
                        C272="INSUMO",
                                        IFERROR(
                                            IF(
                                                INDEX(
                                                    Insumos!C:C,
                                                    MATCH(
                                                        A272&amp;B272,
                                                        Insumos!I:I,
                                                        0)
                                                )="Material",
                                                INDEX(
                                                    Insumos!F:F,
                                                    MATCH(
                                                        A272&amp;B272,
                                                        Insumos!I:I,
                                                        0)
                                                ),
                                                0
                                            ),
                                            "Não encontrado"),
                                        IFERROR(
                                            INDEX(I:I,
                                                MATCH(
                                                    A272&amp;B272,AG:AG,
                                                    0)
                                            ),
                                            "Não encontrado")
                                    )</f>
        <v>2.4900000000000002</v>
      </c>
      <c r="I272" s="20">
        <f>H272*G272/1</f>
        <v>3.0960660000000004</v>
      </c>
      <c r="J272" s="20">
        <f t="shared" si="57"/>
        <v>0</v>
      </c>
      <c r="K272" s="20">
        <f t="shared" si="57"/>
        <v>0</v>
      </c>
      <c r="L272" s="20">
        <f>IF(
                        C272="INSUMO",
                                        IFERROR(
                                            IF(
                                                INDEX(
                                                    Insumos!C:C,
                                                    MATCH(
                                                        A272&amp;B272,
                                                        Insumos!I:I,
                                                        0)
                                                )="Mao_obra",
                                                INDEX(
                                                    Insumos!F:F,
                                                    MATCH(
                                                        A272&amp;B272,
                                                        Insumos!I:I,
                                                        0)
                                                ),
                                                0
                                            ),
                                            "Não encontrado"),
                                        IFERROR(
                                            INDEX(M:M,
                                                MATCH(
                                                    A272&amp;B272,AG:AG,
                                                    0)
                                            ),
                                            "Não encontrado")
                                    )</f>
        <v>0</v>
      </c>
      <c r="M272" s="20">
        <f>L272*G272/1</f>
        <v>0</v>
      </c>
      <c r="N272" s="20">
        <f>IF(
                        C272="INSUMO",
                                        IFERROR(
                                            IF(
                                                INDEX(
                                                    Insumos!C:C,
                                                    MATCH(
                                                        A272&amp;B272,
                                                        Insumos!I:I,
                                                        0)
                                                )="Equipamento",
                                                INDEX(
                                                    Insumos!F:F,
                                                    MATCH(
                                                        A272&amp;B272,
                                                        Insumos!I:I,
                                                        0)
                                                ),
                                                0
                                            ),
                                            "Não encontrado"),
                                        IFERROR(
                                            INDEX(O:O,
                                                MATCH(
                                                    A272&amp;B272,AG:AG,
                                                    0)
                                            ),
                                            "Não encontrado")
                                    )</f>
        <v>0</v>
      </c>
      <c r="O272" s="20">
        <f>N272*G272/1</f>
        <v>0</v>
      </c>
      <c r="P272" s="20">
        <f>IF(
                        C272="INSUMO",
                                        IFERROR(
                                            IF(
                                                INDEX(
                                                    Insumos!C:C,
                                                    MATCH(
                                                        A272&amp;B272,
                                                        Insumos!I:I,
                                                        0)
                                                )="Transporte",
                                                INDEX(
                                                    Insumos!F:F,
                                                    MATCH(
                                                        A272&amp;B272,
                                                        Insumos!I:I,
                                                        0)
                                                ),
                                                0
                                            ),
                                            "Não encontrado"),
                                        IFERROR(
                                            INDEX(Q:Q,
                                                MATCH(
                                                    A272&amp;B272,AG:AG,
                                                    0)
                                            ),
                                            "Não encontrado")
                                    )</f>
        <v>0</v>
      </c>
      <c r="Q272" s="20">
        <f>P272*G272/1</f>
        <v>0</v>
      </c>
      <c r="R272" s="20">
        <f>IF(
                        C272="INSUMO",
                                        IFERROR(
                                            IF(
                                                INDEX(
                                                    Insumos!C:C,
                                                    MATCH(
                                                        A272&amp;B272,
                                                        Insumos!I:I,
                                                        0)
                                                )="Terceirizados",
                                                INDEX(
                                                    Insumos!F:F,
                                                    MATCH(
                                                        A272&amp;B272,
                                                        Insumos!I:I,
                                                        0)
                                                ),
                                                0
                                            ),
                                            "Não encontrado"),
                                        IFERROR(
                                            INDEX(S:S,
                                                MATCH(
                                                    A272&amp;B272,AG:AG,
                                                    0)
                                            ),
                                            "Não encontrado")
                                    )</f>
        <v>0</v>
      </c>
      <c r="S272" s="20">
        <f>R272*G272/1</f>
        <v>0</v>
      </c>
      <c r="T272" s="20">
        <f>IF(
                        C272="INSUMO",
                                        IFERROR(
                                            IF(
                                                INDEX(
                                                    Insumos!C:C,
                                                    MATCH(
                                                        A272&amp;B272,
                                                        Insumos!I:I,
                                                        0)
                                                )="Comissionamento",
                                                INDEX(
                                                    Insumos!F:F,
                                                    MATCH(
                                                        A272&amp;B272,
                                                        Insumos!I:I,
                                                        0)
                                                ),
                                                0
                                            ),
                                            "Não encontrado"),
                                        IFERROR(
                                            INDEX(U:U,
                                                MATCH(
                                                    A272&amp;B272,AG:AG,
                                                    0)
                                            ),
                                            "Não encontrado")
                                    )</f>
        <v>0</v>
      </c>
      <c r="U272" s="20">
        <f>T272*G272/1</f>
        <v>0</v>
      </c>
      <c r="V272" s="20">
        <f>IF(
                        C272="INSUMO",
                                        IFERROR(
                                            IF(
                                                INDEX(
                                                    Insumos!C:C,
                                                    MATCH(
                                                        A272&amp;B272,
                                                        Insumos!I:I,
                                                        0)
                                                )="Verba",
                                                INDEX(
                                                    Insumos!F:F,
                                                    MATCH(
                                                        A272&amp;B272,
                                                        Insumos!I:I,
                                                        0)
                                                ),
                                                0
                                            ),
                                            "Não encontrado"),
                                        IFERROR(
                                            INDEX(W:W,
                                                MATCH(
                                                    A272&amp;B272,AG:AG,
                                                    0)
                                            ),
                                            "Não encontrado")
                                    )</f>
        <v>0</v>
      </c>
      <c r="W272" s="20">
        <f>V272*G272/1</f>
        <v>0</v>
      </c>
      <c r="X272" s="20">
        <f>IF(
                        C272="INSUMO",
                                        IFERROR(
                                            IF(
                                                INDEX(
                                                    Insumos!C:C,
                                                    MATCH(
                                                        A272&amp;B272,
                                                        Insumos!I:I,
                                                        0)
                                                )="Outro",
                                                INDEX(
                                                    Insumos!F:F,
                                                    MATCH(
                                                        A272&amp;B272,
                                                        Insumos!I:I,
                                                        0)
                                                ),
                                                0
                                            ),
                                            "Não encontrado"),
                                        IFERROR(
                                            INDEX(Y:Y,
                                                MATCH(
                                                    A272&amp;B272,AG:AG,
                                                    0)
                                            ),
                                            "Não encontrado")
                                    )</f>
        <v>0</v>
      </c>
      <c r="Y272" s="20">
        <f>X272*G272/1</f>
        <v>0</v>
      </c>
      <c r="Z272" s="20">
        <f>IF(
                            C272="INSUMO",
                            IFERROR(
                                INDEX(
                                    Insumos!F:F,
                                    MATCH(
                                        A272&amp;B272,
                                        Insumos!I:I,
                                        0)
                                ),
                                "Não encontrado"),
                            IFERROR(
                                INDEX(AA:AA,
                                    MATCH(
                                        A272&amp;B272,AG:AG,
                                        0)
                                ),
                                "Não encontrado")
                        )</f>
        <v>2.4900000000000002</v>
      </c>
      <c r="AA272" s="20">
        <f>G272*Z272</f>
        <v>3.0960660000000004</v>
      </c>
      <c r="AB272" s="44"/>
      <c r="AC272" s="44"/>
      <c r="AD272" s="57" t="s">
        <v>89</v>
      </c>
      <c r="AE272" s="70"/>
      <c r="AF272" s="70"/>
    </row>
    <row r="273" spans="1:33" ht="63.75" x14ac:dyDescent="0.2">
      <c r="A273" s="63" t="s">
        <v>359</v>
      </c>
      <c r="B273" s="64" t="s">
        <v>45</v>
      </c>
      <c r="C273" s="65" t="s">
        <v>89</v>
      </c>
      <c r="D273" s="66" t="s">
        <v>488</v>
      </c>
      <c r="E273" s="66" t="s">
        <v>360</v>
      </c>
      <c r="F273" s="67" t="s">
        <v>66</v>
      </c>
      <c r="G273" s="22"/>
      <c r="H273" s="23"/>
      <c r="I273" s="23">
        <f>SUM(I274:I277)</f>
        <v>3.3801660000000004</v>
      </c>
      <c r="J273" s="23"/>
      <c r="K273" s="23">
        <f>SUM(K274:K277)</f>
        <v>1.6033855240000001</v>
      </c>
      <c r="L273" s="23"/>
      <c r="M273" s="23">
        <f>SUM(M274:M277)</f>
        <v>1.6033855240000001</v>
      </c>
      <c r="N273" s="23"/>
      <c r="O273" s="23">
        <f>SUM(O274:O277)</f>
        <v>0</v>
      </c>
      <c r="P273" s="23"/>
      <c r="Q273" s="23">
        <f>SUM(Q274:Q277)</f>
        <v>0</v>
      </c>
      <c r="R273" s="23"/>
      <c r="S273" s="23">
        <f>SUM(S274:S277)</f>
        <v>0</v>
      </c>
      <c r="T273" s="23"/>
      <c r="U273" s="23">
        <f>SUM(U274:U277)</f>
        <v>0</v>
      </c>
      <c r="V273" s="23"/>
      <c r="W273" s="23">
        <f>SUM(W274:W277)</f>
        <v>0</v>
      </c>
      <c r="X273" s="23"/>
      <c r="Y273" s="23">
        <f>SUM(Y274:Y277)</f>
        <v>0</v>
      </c>
      <c r="Z273" s="23"/>
      <c r="AA273" s="23">
        <f>SUM(AA274:AA277)</f>
        <v>4.9835515240000001</v>
      </c>
      <c r="AB273" s="43" t="s">
        <v>98</v>
      </c>
      <c r="AC273" s="43"/>
      <c r="AD273" s="66" t="s">
        <v>725</v>
      </c>
      <c r="AE273" s="68" t="s">
        <v>726</v>
      </c>
      <c r="AF273" s="68" t="s">
        <v>659</v>
      </c>
      <c r="AG273" t="str">
        <f>A273&amp;B273&amp;C273</f>
        <v>0426PRÓPRIA</v>
      </c>
    </row>
    <row r="274" spans="1:33" ht="25.5" x14ac:dyDescent="0.2">
      <c r="A274" s="59" t="s">
        <v>653</v>
      </c>
      <c r="B274" s="60" t="s">
        <v>98</v>
      </c>
      <c r="C274" s="71" t="s">
        <v>46</v>
      </c>
      <c r="D274" s="61" t="s">
        <v>488</v>
      </c>
      <c r="E274" s="61" t="s">
        <v>654</v>
      </c>
      <c r="F274" s="17" t="s">
        <v>511</v>
      </c>
      <c r="G274" s="17">
        <v>2.9000000000000001E-2</v>
      </c>
      <c r="H274" s="21">
        <f>IF(
                        C274="INSUMO",
                                        IFERROR(
                                            IF(
                                                INDEX(
                                                    Insumos!C:C,
                                                    MATCH(
                                                        A274&amp;B274,
                                                        Insumos!I:I,
                                                        0)
                                                )="Material",
                                                INDEX(
                                                    Insumos!F:F,
                                                    MATCH(
                                                        A274&amp;B274,
                                                        Insumos!I:I,
                                                        0)
                                                ),
                                                0
                                            ),
                                            "Não encontrado"),
                                        IFERROR(
                                            INDEX(I:I,
                                                MATCH(
                                                    A274&amp;B274,AG:AG,
                                                    0)
                                            ),
                                            "Não encontrado")
                                    )</f>
        <v>4.25</v>
      </c>
      <c r="I274" s="21">
        <f>H274*G274/1</f>
        <v>0.12325000000000001</v>
      </c>
      <c r="J274" s="21">
        <f t="shared" ref="J274:K277" si="58">T274 + N274 + L274 + X274 + R274 + P274 + V274</f>
        <v>35.206640799999995</v>
      </c>
      <c r="K274" s="21">
        <f t="shared" si="58"/>
        <v>1.0209925832</v>
      </c>
      <c r="L274" s="21">
        <f>IF(
                        C274="INSUMO",
                                        IFERROR(
                                            IF(
                                                INDEX(
                                                    Insumos!C:C,
                                                    MATCH(
                                                        A274&amp;B274,
                                                        Insumos!I:I,
                                                        0)
                                                )="Mao_obra",
                                                INDEX(
                                                    Insumos!F:F,
                                                    MATCH(
                                                        A274&amp;B274,
                                                        Insumos!I:I,
                                                        0)
                                                ),
                                                0
                                            ),
                                            "Não encontrado"),
                                        IFERROR(
                                            INDEX(M:M,
                                                MATCH(
                                                    A274&amp;B274,AG:AG,
                                                    0)
                                            ),
                                            "Não encontrado")
                                    )</f>
        <v>35.206640799999995</v>
      </c>
      <c r="M274" s="21">
        <f>L274*G274/1</f>
        <v>1.0209925832</v>
      </c>
      <c r="N274" s="21">
        <f>IF(
                        C274="INSUMO",
                                        IFERROR(
                                            IF(
                                                INDEX(
                                                    Insumos!C:C,
                                                    MATCH(
                                                        A274&amp;B274,
                                                        Insumos!I:I,
                                                        0)
                                                )="Equipamento",
                                                INDEX(
                                                    Insumos!F:F,
                                                    MATCH(
                                                        A274&amp;B274,
                                                        Insumos!I:I,
                                                        0)
                                                ),
                                                0
                                            ),
                                            "Não encontrado"),
                                        IFERROR(
                                            INDEX(O:O,
                                                MATCH(
                                                    A274&amp;B274,AG:AG,
                                                    0)
                                            ),
                                            "Não encontrado")
                                    )</f>
        <v>0</v>
      </c>
      <c r="O274" s="21">
        <f>N274*G274/1</f>
        <v>0</v>
      </c>
      <c r="P274" s="21">
        <f>IF(
                        C274="INSUMO",
                                        IFERROR(
                                            IF(
                                                INDEX(
                                                    Insumos!C:C,
                                                    MATCH(
                                                        A274&amp;B274,
                                                        Insumos!I:I,
                                                        0)
                                                )="Transporte",
                                                INDEX(
                                                    Insumos!F:F,
                                                    MATCH(
                                                        A274&amp;B274,
                                                        Insumos!I:I,
                                                        0)
                                                ),
                                                0
                                            ),
                                            "Não encontrado"),
                                        IFERROR(
                                            INDEX(Q:Q,
                                                MATCH(
                                                    A274&amp;B274,AG:AG,
                                                    0)
                                            ),
                                            "Não encontrado")
                                    )</f>
        <v>0</v>
      </c>
      <c r="Q274" s="21">
        <f>P274*G274/1</f>
        <v>0</v>
      </c>
      <c r="R274" s="21">
        <f>IF(
                        C274="INSUMO",
                                        IFERROR(
                                            IF(
                                                INDEX(
                                                    Insumos!C:C,
                                                    MATCH(
                                                        A274&amp;B274,
                                                        Insumos!I:I,
                                                        0)
                                                )="Terceirizados",
                                                INDEX(
                                                    Insumos!F:F,
                                                    MATCH(
                                                        A274&amp;B274,
                                                        Insumos!I:I,
                                                        0)
                                                ),
                                                0
                                            ),
                                            "Não encontrado"),
                                        IFERROR(
                                            INDEX(S:S,
                                                MATCH(
                                                    A274&amp;B274,AG:AG,
                                                    0)
                                            ),
                                            "Não encontrado")
                                    )</f>
        <v>0</v>
      </c>
      <c r="S274" s="21">
        <f>R274*G274/1</f>
        <v>0</v>
      </c>
      <c r="T274" s="21">
        <f>IF(
                        C274="INSUMO",
                                        IFERROR(
                                            IF(
                                                INDEX(
                                                    Insumos!C:C,
                                                    MATCH(
                                                        A274&amp;B274,
                                                        Insumos!I:I,
                                                        0)
                                                )="Comissionamento",
                                                INDEX(
                                                    Insumos!F:F,
                                                    MATCH(
                                                        A274&amp;B274,
                                                        Insumos!I:I,
                                                        0)
                                                ),
                                                0
                                            ),
                                            "Não encontrado"),
                                        IFERROR(
                                            INDEX(U:U,
                                                MATCH(
                                                    A274&amp;B274,AG:AG,
                                                    0)
                                            ),
                                            "Não encontrado")
                                    )</f>
        <v>0</v>
      </c>
      <c r="U274" s="21">
        <f>T274*G274/1</f>
        <v>0</v>
      </c>
      <c r="V274" s="21">
        <f>IF(
                        C274="INSUMO",
                                        IFERROR(
                                            IF(
                                                INDEX(
                                                    Insumos!C:C,
                                                    MATCH(
                                                        A274&amp;B274,
                                                        Insumos!I:I,
                                                        0)
                                                )="Verba",
                                                INDEX(
                                                    Insumos!F:F,
                                                    MATCH(
                                                        A274&amp;B274,
                                                        Insumos!I:I,
                                                        0)
                                                ),
                                                0
                                            ),
                                            "Não encontrado"),
                                        IFERROR(
                                            INDEX(W:W,
                                                MATCH(
                                                    A274&amp;B274,AG:AG,
                                                    0)
                                            ),
                                            "Não encontrado")
                                    )</f>
        <v>0</v>
      </c>
      <c r="W274" s="21">
        <f>V274*G274/1</f>
        <v>0</v>
      </c>
      <c r="X274" s="21">
        <f>IF(
                        C274="INSUMO",
                                        IFERROR(
                                            IF(
                                                INDEX(
                                                    Insumos!C:C,
                                                    MATCH(
                                                        A274&amp;B274,
                                                        Insumos!I:I,
                                                        0)
                                                )="Outro",
                                                INDEX(
                                                    Insumos!F:F,
                                                    MATCH(
                                                        A274&amp;B274,
                                                        Insumos!I:I,
                                                        0)
                                                ),
                                                0
                                            ),
                                            "Não encontrado"),
                                        IFERROR(
                                            INDEX(Y:Y,
                                                MATCH(
                                                    A274&amp;B274,AG:AG,
                                                    0)
                                            ),
                                            "Não encontrado")
                                    )</f>
        <v>0</v>
      </c>
      <c r="Y274" s="21">
        <f>X274*G274/1</f>
        <v>0</v>
      </c>
      <c r="Z274" s="21">
        <f>IF(
                            C274="INSUMO",
                            IFERROR(
                                INDEX(
                                    Insumos!F:F,
                                    MATCH(
                                        A274&amp;B274,
                                        Insumos!I:I,
                                        0)
                                ),
                                "Não encontrado"),
                            IFERROR(
                                INDEX(AA:AA,
                                    MATCH(
                                        A274&amp;B274,AG:AG,
                                        0)
                                ),
                                "Não encontrado")
                        )</f>
        <v>39.456640799999995</v>
      </c>
      <c r="AA274" s="21">
        <f>G274*Z274</f>
        <v>1.1442425831999998</v>
      </c>
      <c r="AB274" s="45"/>
      <c r="AC274" s="45"/>
      <c r="AD274" s="61" t="s">
        <v>89</v>
      </c>
      <c r="AE274" s="72"/>
      <c r="AF274" s="72"/>
    </row>
    <row r="275" spans="1:33" ht="25.5" x14ac:dyDescent="0.2">
      <c r="A275" s="54" t="s">
        <v>655</v>
      </c>
      <c r="B275" s="55" t="s">
        <v>98</v>
      </c>
      <c r="C275" s="69" t="s">
        <v>46</v>
      </c>
      <c r="D275" s="57" t="s">
        <v>488</v>
      </c>
      <c r="E275" s="57" t="s">
        <v>656</v>
      </c>
      <c r="F275" s="16" t="s">
        <v>511</v>
      </c>
      <c r="G275" s="16">
        <v>2.9000000000000001E-2</v>
      </c>
      <c r="H275" s="20">
        <f>IF(
                        C275="INSUMO",
                                        IFERROR(
                                            IF(
                                                INDEX(
                                                    Insumos!C:C,
                                                    MATCH(
                                                        A275&amp;B275,
                                                        Insumos!I:I,
                                                        0)
                                                )="Material",
                                                INDEX(
                                                    Insumos!F:F,
                                                    MATCH(
                                                        A275&amp;B275,
                                                        Insumos!I:I,
                                                        0)
                                                ),
                                                0
                                            ),
                                            "Não encontrado"),
                                        IFERROR(
                                            INDEX(I:I,
                                                MATCH(
                                                    A275&amp;B275,AG:AG,
                                                    0)
                                            ),
                                            "Não encontrado")
                                    )</f>
        <v>4.25</v>
      </c>
      <c r="I275" s="20">
        <f>H275*G275/1</f>
        <v>0.12325000000000001</v>
      </c>
      <c r="J275" s="20">
        <f t="shared" si="58"/>
        <v>20.0825152</v>
      </c>
      <c r="K275" s="20">
        <f t="shared" si="58"/>
        <v>0.58239294080000004</v>
      </c>
      <c r="L275" s="20">
        <f>IF(
                        C275="INSUMO",
                                        IFERROR(
                                            IF(
                                                INDEX(
                                                    Insumos!C:C,
                                                    MATCH(
                                                        A275&amp;B275,
                                                        Insumos!I:I,
                                                        0)
                                                )="Mao_obra",
                                                INDEX(
                                                    Insumos!F:F,
                                                    MATCH(
                                                        A275&amp;B275,
                                                        Insumos!I:I,
                                                        0)
                                                ),
                                                0
                                            ),
                                            "Não encontrado"),
                                        IFERROR(
                                            INDEX(M:M,
                                                MATCH(
                                                    A275&amp;B275,AG:AG,
                                                    0)
                                            ),
                                            "Não encontrado")
                                    )</f>
        <v>20.0825152</v>
      </c>
      <c r="M275" s="20">
        <f>L275*G275/1</f>
        <v>0.58239294080000004</v>
      </c>
      <c r="N275" s="20">
        <f>IF(
                        C275="INSUMO",
                                        IFERROR(
                                            IF(
                                                INDEX(
                                                    Insumos!C:C,
                                                    MATCH(
                                                        A275&amp;B275,
                                                        Insumos!I:I,
                                                        0)
                                                )="Equipamento",
                                                INDEX(
                                                    Insumos!F:F,
                                                    MATCH(
                                                        A275&amp;B275,
                                                        Insumos!I:I,
                                                        0)
                                                ),
                                                0
                                            ),
                                            "Não encontrado"),
                                        IFERROR(
                                            INDEX(O:O,
                                                MATCH(
                                                    A275&amp;B275,AG:AG,
                                                    0)
                                            ),
                                            "Não encontrado")
                                    )</f>
        <v>0</v>
      </c>
      <c r="O275" s="20">
        <f>N275*G275/1</f>
        <v>0</v>
      </c>
      <c r="P275" s="20">
        <f>IF(
                        C275="INSUMO",
                                        IFERROR(
                                            IF(
                                                INDEX(
                                                    Insumos!C:C,
                                                    MATCH(
                                                        A275&amp;B275,
                                                        Insumos!I:I,
                                                        0)
                                                )="Transporte",
                                                INDEX(
                                                    Insumos!F:F,
                                                    MATCH(
                                                        A275&amp;B275,
                                                        Insumos!I:I,
                                                        0)
                                                ),
                                                0
                                            ),
                                            "Não encontrado"),
                                        IFERROR(
                                            INDEX(Q:Q,
                                                MATCH(
                                                    A275&amp;B275,AG:AG,
                                                    0)
                                            ),
                                            "Não encontrado")
                                    )</f>
        <v>0</v>
      </c>
      <c r="Q275" s="20">
        <f>P275*G275/1</f>
        <v>0</v>
      </c>
      <c r="R275" s="20">
        <f>IF(
                        C275="INSUMO",
                                        IFERROR(
                                            IF(
                                                INDEX(
                                                    Insumos!C:C,
                                                    MATCH(
                                                        A275&amp;B275,
                                                        Insumos!I:I,
                                                        0)
                                                )="Terceirizados",
                                                INDEX(
                                                    Insumos!F:F,
                                                    MATCH(
                                                        A275&amp;B275,
                                                        Insumos!I:I,
                                                        0)
                                                ),
                                                0
                                            ),
                                            "Não encontrado"),
                                        IFERROR(
                                            INDEX(S:S,
                                                MATCH(
                                                    A275&amp;B275,AG:AG,
                                                    0)
                                            ),
                                            "Não encontrado")
                                    )</f>
        <v>0</v>
      </c>
      <c r="S275" s="20">
        <f>R275*G275/1</f>
        <v>0</v>
      </c>
      <c r="T275" s="20">
        <f>IF(
                        C275="INSUMO",
                                        IFERROR(
                                            IF(
                                                INDEX(
                                                    Insumos!C:C,
                                                    MATCH(
                                                        A275&amp;B275,
                                                        Insumos!I:I,
                                                        0)
                                                )="Comissionamento",
                                                INDEX(
                                                    Insumos!F:F,
                                                    MATCH(
                                                        A275&amp;B275,
                                                        Insumos!I:I,
                                                        0)
                                                ),
                                                0
                                            ),
                                            "Não encontrado"),
                                        IFERROR(
                                            INDEX(U:U,
                                                MATCH(
                                                    A275&amp;B275,AG:AG,
                                                    0)
                                            ),
                                            "Não encontrado")
                                    )</f>
        <v>0</v>
      </c>
      <c r="U275" s="20">
        <f>T275*G275/1</f>
        <v>0</v>
      </c>
      <c r="V275" s="20">
        <f>IF(
                        C275="INSUMO",
                                        IFERROR(
                                            IF(
                                                INDEX(
                                                    Insumos!C:C,
                                                    MATCH(
                                                        A275&amp;B275,
                                                        Insumos!I:I,
                                                        0)
                                                )="Verba",
                                                INDEX(
                                                    Insumos!F:F,
                                                    MATCH(
                                                        A275&amp;B275,
                                                        Insumos!I:I,
                                                        0)
                                                ),
                                                0
                                            ),
                                            "Não encontrado"),
                                        IFERROR(
                                            INDEX(W:W,
                                                MATCH(
                                                    A275&amp;B275,AG:AG,
                                                    0)
                                            ),
                                            "Não encontrado")
                                    )</f>
        <v>0</v>
      </c>
      <c r="W275" s="20">
        <f>V275*G275/1</f>
        <v>0</v>
      </c>
      <c r="X275" s="20">
        <f>IF(
                        C275="INSUMO",
                                        IFERROR(
                                            IF(
                                                INDEX(
                                                    Insumos!C:C,
                                                    MATCH(
                                                        A275&amp;B275,
                                                        Insumos!I:I,
                                                        0)
                                                )="Outro",
                                                INDEX(
                                                    Insumos!F:F,
                                                    MATCH(
                                                        A275&amp;B275,
                                                        Insumos!I:I,
                                                        0)
                                                ),
                                                0
                                            ),
                                            "Não encontrado"),
                                        IFERROR(
                                            INDEX(Y:Y,
                                                MATCH(
                                                    A275&amp;B275,AG:AG,
                                                    0)
                                            ),
                                            "Não encontrado")
                                    )</f>
        <v>0</v>
      </c>
      <c r="Y275" s="20">
        <f>X275*G275/1</f>
        <v>0</v>
      </c>
      <c r="Z275" s="20">
        <f>IF(
                            C275="INSUMO",
                            IFERROR(
                                INDEX(
                                    Insumos!F:F,
                                    MATCH(
                                        A275&amp;B275,
                                        Insumos!I:I,
                                        0)
                                ),
                                "Não encontrado"),
                            IFERROR(
                                INDEX(AA:AA,
                                    MATCH(
                                        A275&amp;B275,AG:AG,
                                        0)
                                ),
                                "Não encontrado")
                        )</f>
        <v>24.3325152</v>
      </c>
      <c r="AA275" s="20">
        <f>G275*Z275</f>
        <v>0.70564294080000001</v>
      </c>
      <c r="AB275" s="44"/>
      <c r="AC275" s="44"/>
      <c r="AD275" s="57" t="s">
        <v>89</v>
      </c>
      <c r="AE275" s="70"/>
      <c r="AF275" s="70"/>
    </row>
    <row r="276" spans="1:33" ht="25.5" x14ac:dyDescent="0.2">
      <c r="A276" s="59" t="s">
        <v>727</v>
      </c>
      <c r="B276" s="60" t="s">
        <v>98</v>
      </c>
      <c r="C276" s="71" t="s">
        <v>58</v>
      </c>
      <c r="D276" s="61" t="s">
        <v>488</v>
      </c>
      <c r="E276" s="61" t="s">
        <v>728</v>
      </c>
      <c r="F276" s="17" t="s">
        <v>56</v>
      </c>
      <c r="G276" s="17">
        <v>9.4000000000000004E-3</v>
      </c>
      <c r="H276" s="21">
        <f>IF(
                        C276="INSUMO",
                                        IFERROR(
                                            IF(
                                                INDEX(
                                                    Insumos!C:C,
                                                    MATCH(
                                                        A276&amp;B276,
                                                        Insumos!I:I,
                                                        0)
                                                )="Material",
                                                INDEX(
                                                    Insumos!F:F,
                                                    MATCH(
                                                        A276&amp;B276,
                                                        Insumos!I:I,
                                                        0)
                                                ),
                                                0
                                            ),
                                            "Não encontrado"),
                                        IFERROR(
                                            INDEX(I:I,
                                                MATCH(
                                                    A276&amp;B276,AG:AG,
                                                    0)
                                            ),
                                            "Não encontrado")
                                    )</f>
        <v>4</v>
      </c>
      <c r="I276" s="21">
        <f>H276*G276/1</f>
        <v>3.7600000000000001E-2</v>
      </c>
      <c r="J276" s="21">
        <f t="shared" si="58"/>
        <v>0</v>
      </c>
      <c r="K276" s="21">
        <f t="shared" si="58"/>
        <v>0</v>
      </c>
      <c r="L276" s="21">
        <f>IF(
                        C276="INSUMO",
                                        IFERROR(
                                            IF(
                                                INDEX(
                                                    Insumos!C:C,
                                                    MATCH(
                                                        A276&amp;B276,
                                                        Insumos!I:I,
                                                        0)
                                                )="Mao_obra",
                                                INDEX(
                                                    Insumos!F:F,
                                                    MATCH(
                                                        A276&amp;B276,
                                                        Insumos!I:I,
                                                        0)
                                                ),
                                                0
                                            ),
                                            "Não encontrado"),
                                        IFERROR(
                                            INDEX(M:M,
                                                MATCH(
                                                    A276&amp;B276,AG:AG,
                                                    0)
                                            ),
                                            "Não encontrado")
                                    )</f>
        <v>0</v>
      </c>
      <c r="M276" s="21">
        <f>L276*G276/1</f>
        <v>0</v>
      </c>
      <c r="N276" s="21">
        <f>IF(
                        C276="INSUMO",
                                        IFERROR(
                                            IF(
                                                INDEX(
                                                    Insumos!C:C,
                                                    MATCH(
                                                        A276&amp;B276,
                                                        Insumos!I:I,
                                                        0)
                                                )="Equipamento",
                                                INDEX(
                                                    Insumos!F:F,
                                                    MATCH(
                                                        A276&amp;B276,
                                                        Insumos!I:I,
                                                        0)
                                                ),
                                                0
                                            ),
                                            "Não encontrado"),
                                        IFERROR(
                                            INDEX(O:O,
                                                MATCH(
                                                    A276&amp;B276,AG:AG,
                                                    0)
                                            ),
                                            "Não encontrado")
                                    )</f>
        <v>0</v>
      </c>
      <c r="O276" s="21">
        <f>N276*G276/1</f>
        <v>0</v>
      </c>
      <c r="P276" s="21">
        <f>IF(
                        C276="INSUMO",
                                        IFERROR(
                                            IF(
                                                INDEX(
                                                    Insumos!C:C,
                                                    MATCH(
                                                        A276&amp;B276,
                                                        Insumos!I:I,
                                                        0)
                                                )="Transporte",
                                                INDEX(
                                                    Insumos!F:F,
                                                    MATCH(
                                                        A276&amp;B276,
                                                        Insumos!I:I,
                                                        0)
                                                ),
                                                0
                                            ),
                                            "Não encontrado"),
                                        IFERROR(
                                            INDEX(Q:Q,
                                                MATCH(
                                                    A276&amp;B276,AG:AG,
                                                    0)
                                            ),
                                            "Não encontrado")
                                    )</f>
        <v>0</v>
      </c>
      <c r="Q276" s="21">
        <f>P276*G276/1</f>
        <v>0</v>
      </c>
      <c r="R276" s="21">
        <f>IF(
                        C276="INSUMO",
                                        IFERROR(
                                            IF(
                                                INDEX(
                                                    Insumos!C:C,
                                                    MATCH(
                                                        A276&amp;B276,
                                                        Insumos!I:I,
                                                        0)
                                                )="Terceirizados",
                                                INDEX(
                                                    Insumos!F:F,
                                                    MATCH(
                                                        A276&amp;B276,
                                                        Insumos!I:I,
                                                        0)
                                                ),
                                                0
                                            ),
                                            "Não encontrado"),
                                        IFERROR(
                                            INDEX(S:S,
                                                MATCH(
                                                    A276&amp;B276,AG:AG,
                                                    0)
                                            ),
                                            "Não encontrado")
                                    )</f>
        <v>0</v>
      </c>
      <c r="S276" s="21">
        <f>R276*G276/1</f>
        <v>0</v>
      </c>
      <c r="T276" s="21">
        <f>IF(
                        C276="INSUMO",
                                        IFERROR(
                                            IF(
                                                INDEX(
                                                    Insumos!C:C,
                                                    MATCH(
                                                        A276&amp;B276,
                                                        Insumos!I:I,
                                                        0)
                                                )="Comissionamento",
                                                INDEX(
                                                    Insumos!F:F,
                                                    MATCH(
                                                        A276&amp;B276,
                                                        Insumos!I:I,
                                                        0)
                                                ),
                                                0
                                            ),
                                            "Não encontrado"),
                                        IFERROR(
                                            INDEX(U:U,
                                                MATCH(
                                                    A276&amp;B276,AG:AG,
                                                    0)
                                            ),
                                            "Não encontrado")
                                    )</f>
        <v>0</v>
      </c>
      <c r="U276" s="21">
        <f>T276*G276/1</f>
        <v>0</v>
      </c>
      <c r="V276" s="21">
        <f>IF(
                        C276="INSUMO",
                                        IFERROR(
                                            IF(
                                                INDEX(
                                                    Insumos!C:C,
                                                    MATCH(
                                                        A276&amp;B276,
                                                        Insumos!I:I,
                                                        0)
                                                )="Verba",
                                                INDEX(
                                                    Insumos!F:F,
                                                    MATCH(
                                                        A276&amp;B276,
                                                        Insumos!I:I,
                                                        0)
                                                ),
                                                0
                                            ),
                                            "Não encontrado"),
                                        IFERROR(
                                            INDEX(W:W,
                                                MATCH(
                                                    A276&amp;B276,AG:AG,
                                                    0)
                                            ),
                                            "Não encontrado")
                                    )</f>
        <v>0</v>
      </c>
      <c r="W276" s="21">
        <f>V276*G276/1</f>
        <v>0</v>
      </c>
      <c r="X276" s="21">
        <f>IF(
                        C276="INSUMO",
                                        IFERROR(
                                            IF(
                                                INDEX(
                                                    Insumos!C:C,
                                                    MATCH(
                                                        A276&amp;B276,
                                                        Insumos!I:I,
                                                        0)
                                                )="Outro",
                                                INDEX(
                                                    Insumos!F:F,
                                                    MATCH(
                                                        A276&amp;B276,
                                                        Insumos!I:I,
                                                        0)
                                                ),
                                                0
                                            ),
                                            "Não encontrado"),
                                        IFERROR(
                                            INDEX(Y:Y,
                                                MATCH(
                                                    A276&amp;B276,AG:AG,
                                                    0)
                                            ),
                                            "Não encontrado")
                                    )</f>
        <v>0</v>
      </c>
      <c r="Y276" s="21">
        <f>X276*G276/1</f>
        <v>0</v>
      </c>
      <c r="Z276" s="21">
        <f>IF(
                            C276="INSUMO",
                            IFERROR(
                                INDEX(
                                    Insumos!F:F,
                                    MATCH(
                                        A276&amp;B276,
                                        Insumos!I:I,
                                        0)
                                ),
                                "Não encontrado"),
                            IFERROR(
                                INDEX(AA:AA,
                                    MATCH(
                                        A276&amp;B276,AG:AG,
                                        0)
                                ),
                                "Não encontrado")
                        )</f>
        <v>4</v>
      </c>
      <c r="AA276" s="21">
        <f>G276*Z276</f>
        <v>3.7600000000000001E-2</v>
      </c>
      <c r="AB276" s="45"/>
      <c r="AC276" s="45"/>
      <c r="AD276" s="61" t="s">
        <v>89</v>
      </c>
      <c r="AE276" s="72"/>
      <c r="AF276" s="72"/>
    </row>
    <row r="277" spans="1:33" ht="25.5" x14ac:dyDescent="0.2">
      <c r="A277" s="54" t="s">
        <v>729</v>
      </c>
      <c r="B277" s="55" t="s">
        <v>98</v>
      </c>
      <c r="C277" s="69" t="s">
        <v>58</v>
      </c>
      <c r="D277" s="57" t="s">
        <v>488</v>
      </c>
      <c r="E277" s="57" t="s">
        <v>730</v>
      </c>
      <c r="F277" s="16" t="s">
        <v>66</v>
      </c>
      <c r="G277" s="16">
        <v>1.2434000000000001</v>
      </c>
      <c r="H277" s="20">
        <f>IF(
                        C277="INSUMO",
                                        IFERROR(
                                            IF(
                                                INDEX(
                                                    Insumos!C:C,
                                                    MATCH(
                                                        A277&amp;B277,
                                                        Insumos!I:I,
                                                        0)
                                                )="Material",
                                                INDEX(
                                                    Insumos!F:F,
                                                    MATCH(
                                                        A277&amp;B277,
                                                        Insumos!I:I,
                                                        0)
                                                ),
                                                0
                                            ),
                                            "Não encontrado"),
                                        IFERROR(
                                            INDEX(I:I,
                                                MATCH(
                                                    A277&amp;B277,AG:AG,
                                                    0)
                                            ),
                                            "Não encontrado")
                                    )</f>
        <v>2.4900000000000002</v>
      </c>
      <c r="I277" s="20">
        <f>H277*G277/1</f>
        <v>3.0960660000000004</v>
      </c>
      <c r="J277" s="20">
        <f t="shared" si="58"/>
        <v>0</v>
      </c>
      <c r="K277" s="20">
        <f t="shared" si="58"/>
        <v>0</v>
      </c>
      <c r="L277" s="20">
        <f>IF(
                        C277="INSUMO",
                                        IFERROR(
                                            IF(
                                                INDEX(
                                                    Insumos!C:C,
                                                    MATCH(
                                                        A277&amp;B277,
                                                        Insumos!I:I,
                                                        0)
                                                )="Mao_obra",
                                                INDEX(
                                                    Insumos!F:F,
                                                    MATCH(
                                                        A277&amp;B277,
                                                        Insumos!I:I,
                                                        0)
                                                ),
                                                0
                                            ),
                                            "Não encontrado"),
                                        IFERROR(
                                            INDEX(M:M,
                                                MATCH(
                                                    A277&amp;B277,AG:AG,
                                                    0)
                                            ),
                                            "Não encontrado")
                                    )</f>
        <v>0</v>
      </c>
      <c r="M277" s="20">
        <f>L277*G277/1</f>
        <v>0</v>
      </c>
      <c r="N277" s="20">
        <f>IF(
                        C277="INSUMO",
                                        IFERROR(
                                            IF(
                                                INDEX(
                                                    Insumos!C:C,
                                                    MATCH(
                                                        A277&amp;B277,
                                                        Insumos!I:I,
                                                        0)
                                                )="Equipamento",
                                                INDEX(
                                                    Insumos!F:F,
                                                    MATCH(
                                                        A277&amp;B277,
                                                        Insumos!I:I,
                                                        0)
                                                ),
                                                0
                                            ),
                                            "Não encontrado"),
                                        IFERROR(
                                            INDEX(O:O,
                                                MATCH(
                                                    A277&amp;B277,AG:AG,
                                                    0)
                                            ),
                                            "Não encontrado")
                                    )</f>
        <v>0</v>
      </c>
      <c r="O277" s="20">
        <f>N277*G277/1</f>
        <v>0</v>
      </c>
      <c r="P277" s="20">
        <f>IF(
                        C277="INSUMO",
                                        IFERROR(
                                            IF(
                                                INDEX(
                                                    Insumos!C:C,
                                                    MATCH(
                                                        A277&amp;B277,
                                                        Insumos!I:I,
                                                        0)
                                                )="Transporte",
                                                INDEX(
                                                    Insumos!F:F,
                                                    MATCH(
                                                        A277&amp;B277,
                                                        Insumos!I:I,
                                                        0)
                                                ),
                                                0
                                            ),
                                            "Não encontrado"),
                                        IFERROR(
                                            INDEX(Q:Q,
                                                MATCH(
                                                    A277&amp;B277,AG:AG,
                                                    0)
                                            ),
                                            "Não encontrado")
                                    )</f>
        <v>0</v>
      </c>
      <c r="Q277" s="20">
        <f>P277*G277/1</f>
        <v>0</v>
      </c>
      <c r="R277" s="20">
        <f>IF(
                        C277="INSUMO",
                                        IFERROR(
                                            IF(
                                                INDEX(
                                                    Insumos!C:C,
                                                    MATCH(
                                                        A277&amp;B277,
                                                        Insumos!I:I,
                                                        0)
                                                )="Terceirizados",
                                                INDEX(
                                                    Insumos!F:F,
                                                    MATCH(
                                                        A277&amp;B277,
                                                        Insumos!I:I,
                                                        0)
                                                ),
                                                0
                                            ),
                                            "Não encontrado"),
                                        IFERROR(
                                            INDEX(S:S,
                                                MATCH(
                                                    A277&amp;B277,AG:AG,
                                                    0)
                                            ),
                                            "Não encontrado")
                                    )</f>
        <v>0</v>
      </c>
      <c r="S277" s="20">
        <f>R277*G277/1</f>
        <v>0</v>
      </c>
      <c r="T277" s="20">
        <f>IF(
                        C277="INSUMO",
                                        IFERROR(
                                            IF(
                                                INDEX(
                                                    Insumos!C:C,
                                                    MATCH(
                                                        A277&amp;B277,
                                                        Insumos!I:I,
                                                        0)
                                                )="Comissionamento",
                                                INDEX(
                                                    Insumos!F:F,
                                                    MATCH(
                                                        A277&amp;B277,
                                                        Insumos!I:I,
                                                        0)
                                                ),
                                                0
                                            ),
                                            "Não encontrado"),
                                        IFERROR(
                                            INDEX(U:U,
                                                MATCH(
                                                    A277&amp;B277,AG:AG,
                                                    0)
                                            ),
                                            "Não encontrado")
                                    )</f>
        <v>0</v>
      </c>
      <c r="U277" s="20">
        <f>T277*G277/1</f>
        <v>0</v>
      </c>
      <c r="V277" s="20">
        <f>IF(
                        C277="INSUMO",
                                        IFERROR(
                                            IF(
                                                INDEX(
                                                    Insumos!C:C,
                                                    MATCH(
                                                        A277&amp;B277,
                                                        Insumos!I:I,
                                                        0)
                                                )="Verba",
                                                INDEX(
                                                    Insumos!F:F,
                                                    MATCH(
                                                        A277&amp;B277,
                                                        Insumos!I:I,
                                                        0)
                                                ),
                                                0
                                            ),
                                            "Não encontrado"),
                                        IFERROR(
                                            INDEX(W:W,
                                                MATCH(
                                                    A277&amp;B277,AG:AG,
                                                    0)
                                            ),
                                            "Não encontrado")
                                    )</f>
        <v>0</v>
      </c>
      <c r="W277" s="20">
        <f>V277*G277/1</f>
        <v>0</v>
      </c>
      <c r="X277" s="20">
        <f>IF(
                        C277="INSUMO",
                                        IFERROR(
                                            IF(
                                                INDEX(
                                                    Insumos!C:C,
                                                    MATCH(
                                                        A277&amp;B277,
                                                        Insumos!I:I,
                                                        0)
                                                )="Outro",
                                                INDEX(
                                                    Insumos!F:F,
                                                    MATCH(
                                                        A277&amp;B277,
                                                        Insumos!I:I,
                                                        0)
                                                ),
                                                0
                                            ),
                                            "Não encontrado"),
                                        IFERROR(
                                            INDEX(Y:Y,
                                                MATCH(
                                                    A277&amp;B277,AG:AG,
                                                    0)
                                            ),
                                            "Não encontrado")
                                    )</f>
        <v>0</v>
      </c>
      <c r="Y277" s="20">
        <f>X277*G277/1</f>
        <v>0</v>
      </c>
      <c r="Z277" s="20">
        <f>IF(
                            C277="INSUMO",
                            IFERROR(
                                INDEX(
                                    Insumos!F:F,
                                    MATCH(
                                        A277&amp;B277,
                                        Insumos!I:I,
                                        0)
                                ),
                                "Não encontrado"),
                            IFERROR(
                                INDEX(AA:AA,
                                    MATCH(
                                        A277&amp;B277,AG:AG,
                                        0)
                                ),
                                "Não encontrado")
                        )</f>
        <v>2.4900000000000002</v>
      </c>
      <c r="AA277" s="20">
        <f>G277*Z277</f>
        <v>3.0960660000000004</v>
      </c>
      <c r="AB277" s="44"/>
      <c r="AC277" s="44"/>
      <c r="AD277" s="57" t="s">
        <v>89</v>
      </c>
      <c r="AE277" s="70"/>
      <c r="AF277" s="70"/>
    </row>
    <row r="278" spans="1:33" ht="63.75" x14ac:dyDescent="0.2">
      <c r="A278" s="63" t="s">
        <v>363</v>
      </c>
      <c r="B278" s="64" t="s">
        <v>45</v>
      </c>
      <c r="C278" s="65" t="s">
        <v>89</v>
      </c>
      <c r="D278" s="66" t="s">
        <v>488</v>
      </c>
      <c r="E278" s="66" t="s">
        <v>364</v>
      </c>
      <c r="F278" s="67" t="s">
        <v>66</v>
      </c>
      <c r="G278" s="22"/>
      <c r="H278" s="23"/>
      <c r="I278" s="23">
        <f>SUM(I279:I282)</f>
        <v>3.3801660000000004</v>
      </c>
      <c r="J278" s="23"/>
      <c r="K278" s="23">
        <f>SUM(K279:K282)</f>
        <v>1.6033855240000001</v>
      </c>
      <c r="L278" s="23"/>
      <c r="M278" s="23">
        <f>SUM(M279:M282)</f>
        <v>1.6033855240000001</v>
      </c>
      <c r="N278" s="23"/>
      <c r="O278" s="23">
        <f>SUM(O279:O282)</f>
        <v>0</v>
      </c>
      <c r="P278" s="23"/>
      <c r="Q278" s="23">
        <f>SUM(Q279:Q282)</f>
        <v>0</v>
      </c>
      <c r="R278" s="23"/>
      <c r="S278" s="23">
        <f>SUM(S279:S282)</f>
        <v>0</v>
      </c>
      <c r="T278" s="23"/>
      <c r="U278" s="23">
        <f>SUM(U279:U282)</f>
        <v>0</v>
      </c>
      <c r="V278" s="23"/>
      <c r="W278" s="23">
        <f>SUM(W279:W282)</f>
        <v>0</v>
      </c>
      <c r="X278" s="23"/>
      <c r="Y278" s="23">
        <f>SUM(Y279:Y282)</f>
        <v>0</v>
      </c>
      <c r="Z278" s="23"/>
      <c r="AA278" s="23">
        <f>SUM(AA279:AA282)</f>
        <v>4.9835515240000001</v>
      </c>
      <c r="AB278" s="43" t="s">
        <v>98</v>
      </c>
      <c r="AC278" s="43"/>
      <c r="AD278" s="66" t="s">
        <v>725</v>
      </c>
      <c r="AE278" s="68" t="s">
        <v>726</v>
      </c>
      <c r="AF278" s="68" t="s">
        <v>659</v>
      </c>
      <c r="AG278" t="str">
        <f>A278&amp;B278&amp;C278</f>
        <v>0427PRÓPRIA</v>
      </c>
    </row>
    <row r="279" spans="1:33" ht="25.5" x14ac:dyDescent="0.2">
      <c r="A279" s="59" t="s">
        <v>653</v>
      </c>
      <c r="B279" s="60" t="s">
        <v>98</v>
      </c>
      <c r="C279" s="71" t="s">
        <v>46</v>
      </c>
      <c r="D279" s="61" t="s">
        <v>488</v>
      </c>
      <c r="E279" s="61" t="s">
        <v>654</v>
      </c>
      <c r="F279" s="17" t="s">
        <v>511</v>
      </c>
      <c r="G279" s="17">
        <v>2.9000000000000001E-2</v>
      </c>
      <c r="H279" s="21">
        <f>IF(
                        C279="INSUMO",
                                        IFERROR(
                                            IF(
                                                INDEX(
                                                    Insumos!C:C,
                                                    MATCH(
                                                        A279&amp;B279,
                                                        Insumos!I:I,
                                                        0)
                                                )="Material",
                                                INDEX(
                                                    Insumos!F:F,
                                                    MATCH(
                                                        A279&amp;B279,
                                                        Insumos!I:I,
                                                        0)
                                                ),
                                                0
                                            ),
                                            "Não encontrado"),
                                        IFERROR(
                                            INDEX(I:I,
                                                MATCH(
                                                    A279&amp;B279,AG:AG,
                                                    0)
                                            ),
                                            "Não encontrado")
                                    )</f>
        <v>4.25</v>
      </c>
      <c r="I279" s="21">
        <f>H279*G279/1</f>
        <v>0.12325000000000001</v>
      </c>
      <c r="J279" s="21">
        <f t="shared" ref="J279:K282" si="59">T279 + N279 + L279 + X279 + R279 + P279 + V279</f>
        <v>35.206640799999995</v>
      </c>
      <c r="K279" s="21">
        <f t="shared" si="59"/>
        <v>1.0209925832</v>
      </c>
      <c r="L279" s="21">
        <f>IF(
                        C279="INSUMO",
                                        IFERROR(
                                            IF(
                                                INDEX(
                                                    Insumos!C:C,
                                                    MATCH(
                                                        A279&amp;B279,
                                                        Insumos!I:I,
                                                        0)
                                                )="Mao_obra",
                                                INDEX(
                                                    Insumos!F:F,
                                                    MATCH(
                                                        A279&amp;B279,
                                                        Insumos!I:I,
                                                        0)
                                                ),
                                                0
                                            ),
                                            "Não encontrado"),
                                        IFERROR(
                                            INDEX(M:M,
                                                MATCH(
                                                    A279&amp;B279,AG:AG,
                                                    0)
                                            ),
                                            "Não encontrado")
                                    )</f>
        <v>35.206640799999995</v>
      </c>
      <c r="M279" s="21">
        <f>L279*G279/1</f>
        <v>1.0209925832</v>
      </c>
      <c r="N279" s="21">
        <f>IF(
                        C279="INSUMO",
                                        IFERROR(
                                            IF(
                                                INDEX(
                                                    Insumos!C:C,
                                                    MATCH(
                                                        A279&amp;B279,
                                                        Insumos!I:I,
                                                        0)
                                                )="Equipamento",
                                                INDEX(
                                                    Insumos!F:F,
                                                    MATCH(
                                                        A279&amp;B279,
                                                        Insumos!I:I,
                                                        0)
                                                ),
                                                0
                                            ),
                                            "Não encontrado"),
                                        IFERROR(
                                            INDEX(O:O,
                                                MATCH(
                                                    A279&amp;B279,AG:AG,
                                                    0)
                                            ),
                                            "Não encontrado")
                                    )</f>
        <v>0</v>
      </c>
      <c r="O279" s="21">
        <f>N279*G279/1</f>
        <v>0</v>
      </c>
      <c r="P279" s="21">
        <f>IF(
                        C279="INSUMO",
                                        IFERROR(
                                            IF(
                                                INDEX(
                                                    Insumos!C:C,
                                                    MATCH(
                                                        A279&amp;B279,
                                                        Insumos!I:I,
                                                        0)
                                                )="Transporte",
                                                INDEX(
                                                    Insumos!F:F,
                                                    MATCH(
                                                        A279&amp;B279,
                                                        Insumos!I:I,
                                                        0)
                                                ),
                                                0
                                            ),
                                            "Não encontrado"),
                                        IFERROR(
                                            INDEX(Q:Q,
                                                MATCH(
                                                    A279&amp;B279,AG:AG,
                                                    0)
                                            ),
                                            "Não encontrado")
                                    )</f>
        <v>0</v>
      </c>
      <c r="Q279" s="21">
        <f>P279*G279/1</f>
        <v>0</v>
      </c>
      <c r="R279" s="21">
        <f>IF(
                        C279="INSUMO",
                                        IFERROR(
                                            IF(
                                                INDEX(
                                                    Insumos!C:C,
                                                    MATCH(
                                                        A279&amp;B279,
                                                        Insumos!I:I,
                                                        0)
                                                )="Terceirizados",
                                                INDEX(
                                                    Insumos!F:F,
                                                    MATCH(
                                                        A279&amp;B279,
                                                        Insumos!I:I,
                                                        0)
                                                ),
                                                0
                                            ),
                                            "Não encontrado"),
                                        IFERROR(
                                            INDEX(S:S,
                                                MATCH(
                                                    A279&amp;B279,AG:AG,
                                                    0)
                                            ),
                                            "Não encontrado")
                                    )</f>
        <v>0</v>
      </c>
      <c r="S279" s="21">
        <f>R279*G279/1</f>
        <v>0</v>
      </c>
      <c r="T279" s="21">
        <f>IF(
                        C279="INSUMO",
                                        IFERROR(
                                            IF(
                                                INDEX(
                                                    Insumos!C:C,
                                                    MATCH(
                                                        A279&amp;B279,
                                                        Insumos!I:I,
                                                        0)
                                                )="Comissionamento",
                                                INDEX(
                                                    Insumos!F:F,
                                                    MATCH(
                                                        A279&amp;B279,
                                                        Insumos!I:I,
                                                        0)
                                                ),
                                                0
                                            ),
                                            "Não encontrado"),
                                        IFERROR(
                                            INDEX(U:U,
                                                MATCH(
                                                    A279&amp;B279,AG:AG,
                                                    0)
                                            ),
                                            "Não encontrado")
                                    )</f>
        <v>0</v>
      </c>
      <c r="U279" s="21">
        <f>T279*G279/1</f>
        <v>0</v>
      </c>
      <c r="V279" s="21">
        <f>IF(
                        C279="INSUMO",
                                        IFERROR(
                                            IF(
                                                INDEX(
                                                    Insumos!C:C,
                                                    MATCH(
                                                        A279&amp;B279,
                                                        Insumos!I:I,
                                                        0)
                                                )="Verba",
                                                INDEX(
                                                    Insumos!F:F,
                                                    MATCH(
                                                        A279&amp;B279,
                                                        Insumos!I:I,
                                                        0)
                                                ),
                                                0
                                            ),
                                            "Não encontrado"),
                                        IFERROR(
                                            INDEX(W:W,
                                                MATCH(
                                                    A279&amp;B279,AG:AG,
                                                    0)
                                            ),
                                            "Não encontrado")
                                    )</f>
        <v>0</v>
      </c>
      <c r="W279" s="21">
        <f>V279*G279/1</f>
        <v>0</v>
      </c>
      <c r="X279" s="21">
        <f>IF(
                        C279="INSUMO",
                                        IFERROR(
                                            IF(
                                                INDEX(
                                                    Insumos!C:C,
                                                    MATCH(
                                                        A279&amp;B279,
                                                        Insumos!I:I,
                                                        0)
                                                )="Outro",
                                                INDEX(
                                                    Insumos!F:F,
                                                    MATCH(
                                                        A279&amp;B279,
                                                        Insumos!I:I,
                                                        0)
                                                ),
                                                0
                                            ),
                                            "Não encontrado"),
                                        IFERROR(
                                            INDEX(Y:Y,
                                                MATCH(
                                                    A279&amp;B279,AG:AG,
                                                    0)
                                            ),
                                            "Não encontrado")
                                    )</f>
        <v>0</v>
      </c>
      <c r="Y279" s="21">
        <f>X279*G279/1</f>
        <v>0</v>
      </c>
      <c r="Z279" s="21">
        <f>IF(
                            C279="INSUMO",
                            IFERROR(
                                INDEX(
                                    Insumos!F:F,
                                    MATCH(
                                        A279&amp;B279,
                                        Insumos!I:I,
                                        0)
                                ),
                                "Não encontrado"),
                            IFERROR(
                                INDEX(AA:AA,
                                    MATCH(
                                        A279&amp;B279,AG:AG,
                                        0)
                                ),
                                "Não encontrado")
                        )</f>
        <v>39.456640799999995</v>
      </c>
      <c r="AA279" s="21">
        <f>G279*Z279</f>
        <v>1.1442425831999998</v>
      </c>
      <c r="AB279" s="45"/>
      <c r="AC279" s="45"/>
      <c r="AD279" s="61" t="s">
        <v>89</v>
      </c>
      <c r="AE279" s="72"/>
      <c r="AF279" s="72"/>
    </row>
    <row r="280" spans="1:33" ht="25.5" x14ac:dyDescent="0.2">
      <c r="A280" s="54" t="s">
        <v>655</v>
      </c>
      <c r="B280" s="55" t="s">
        <v>98</v>
      </c>
      <c r="C280" s="69" t="s">
        <v>46</v>
      </c>
      <c r="D280" s="57" t="s">
        <v>488</v>
      </c>
      <c r="E280" s="57" t="s">
        <v>656</v>
      </c>
      <c r="F280" s="16" t="s">
        <v>511</v>
      </c>
      <c r="G280" s="16">
        <v>2.9000000000000001E-2</v>
      </c>
      <c r="H280" s="20">
        <f>IF(
                        C280="INSUMO",
                                        IFERROR(
                                            IF(
                                                INDEX(
                                                    Insumos!C:C,
                                                    MATCH(
                                                        A280&amp;B280,
                                                        Insumos!I:I,
                                                        0)
                                                )="Material",
                                                INDEX(
                                                    Insumos!F:F,
                                                    MATCH(
                                                        A280&amp;B280,
                                                        Insumos!I:I,
                                                        0)
                                                ),
                                                0
                                            ),
                                            "Não encontrado"),
                                        IFERROR(
                                            INDEX(I:I,
                                                MATCH(
                                                    A280&amp;B280,AG:AG,
                                                    0)
                                            ),
                                            "Não encontrado")
                                    )</f>
        <v>4.25</v>
      </c>
      <c r="I280" s="20">
        <f>H280*G280/1</f>
        <v>0.12325000000000001</v>
      </c>
      <c r="J280" s="20">
        <f t="shared" si="59"/>
        <v>20.0825152</v>
      </c>
      <c r="K280" s="20">
        <f t="shared" si="59"/>
        <v>0.58239294080000004</v>
      </c>
      <c r="L280" s="20">
        <f>IF(
                        C280="INSUMO",
                                        IFERROR(
                                            IF(
                                                INDEX(
                                                    Insumos!C:C,
                                                    MATCH(
                                                        A280&amp;B280,
                                                        Insumos!I:I,
                                                        0)
                                                )="Mao_obra",
                                                INDEX(
                                                    Insumos!F:F,
                                                    MATCH(
                                                        A280&amp;B280,
                                                        Insumos!I:I,
                                                        0)
                                                ),
                                                0
                                            ),
                                            "Não encontrado"),
                                        IFERROR(
                                            INDEX(M:M,
                                                MATCH(
                                                    A280&amp;B280,AG:AG,
                                                    0)
                                            ),
                                            "Não encontrado")
                                    )</f>
        <v>20.0825152</v>
      </c>
      <c r="M280" s="20">
        <f>L280*G280/1</f>
        <v>0.58239294080000004</v>
      </c>
      <c r="N280" s="20">
        <f>IF(
                        C280="INSUMO",
                                        IFERROR(
                                            IF(
                                                INDEX(
                                                    Insumos!C:C,
                                                    MATCH(
                                                        A280&amp;B280,
                                                        Insumos!I:I,
                                                        0)
                                                )="Equipamento",
                                                INDEX(
                                                    Insumos!F:F,
                                                    MATCH(
                                                        A280&amp;B280,
                                                        Insumos!I:I,
                                                        0)
                                                ),
                                                0
                                            ),
                                            "Não encontrado"),
                                        IFERROR(
                                            INDEX(O:O,
                                                MATCH(
                                                    A280&amp;B280,AG:AG,
                                                    0)
                                            ),
                                            "Não encontrado")
                                    )</f>
        <v>0</v>
      </c>
      <c r="O280" s="20">
        <f>N280*G280/1</f>
        <v>0</v>
      </c>
      <c r="P280" s="20">
        <f>IF(
                        C280="INSUMO",
                                        IFERROR(
                                            IF(
                                                INDEX(
                                                    Insumos!C:C,
                                                    MATCH(
                                                        A280&amp;B280,
                                                        Insumos!I:I,
                                                        0)
                                                )="Transporte",
                                                INDEX(
                                                    Insumos!F:F,
                                                    MATCH(
                                                        A280&amp;B280,
                                                        Insumos!I:I,
                                                        0)
                                                ),
                                                0
                                            ),
                                            "Não encontrado"),
                                        IFERROR(
                                            INDEX(Q:Q,
                                                MATCH(
                                                    A280&amp;B280,AG:AG,
                                                    0)
                                            ),
                                            "Não encontrado")
                                    )</f>
        <v>0</v>
      </c>
      <c r="Q280" s="20">
        <f>P280*G280/1</f>
        <v>0</v>
      </c>
      <c r="R280" s="20">
        <f>IF(
                        C280="INSUMO",
                                        IFERROR(
                                            IF(
                                                INDEX(
                                                    Insumos!C:C,
                                                    MATCH(
                                                        A280&amp;B280,
                                                        Insumos!I:I,
                                                        0)
                                                )="Terceirizados",
                                                INDEX(
                                                    Insumos!F:F,
                                                    MATCH(
                                                        A280&amp;B280,
                                                        Insumos!I:I,
                                                        0)
                                                ),
                                                0
                                            ),
                                            "Não encontrado"),
                                        IFERROR(
                                            INDEX(S:S,
                                                MATCH(
                                                    A280&amp;B280,AG:AG,
                                                    0)
                                            ),
                                            "Não encontrado")
                                    )</f>
        <v>0</v>
      </c>
      <c r="S280" s="20">
        <f>R280*G280/1</f>
        <v>0</v>
      </c>
      <c r="T280" s="20">
        <f>IF(
                        C280="INSUMO",
                                        IFERROR(
                                            IF(
                                                INDEX(
                                                    Insumos!C:C,
                                                    MATCH(
                                                        A280&amp;B280,
                                                        Insumos!I:I,
                                                        0)
                                                )="Comissionamento",
                                                INDEX(
                                                    Insumos!F:F,
                                                    MATCH(
                                                        A280&amp;B280,
                                                        Insumos!I:I,
                                                        0)
                                                ),
                                                0
                                            ),
                                            "Não encontrado"),
                                        IFERROR(
                                            INDEX(U:U,
                                                MATCH(
                                                    A280&amp;B280,AG:AG,
                                                    0)
                                            ),
                                            "Não encontrado")
                                    )</f>
        <v>0</v>
      </c>
      <c r="U280" s="20">
        <f>T280*G280/1</f>
        <v>0</v>
      </c>
      <c r="V280" s="20">
        <f>IF(
                        C280="INSUMO",
                                        IFERROR(
                                            IF(
                                                INDEX(
                                                    Insumos!C:C,
                                                    MATCH(
                                                        A280&amp;B280,
                                                        Insumos!I:I,
                                                        0)
                                                )="Verba",
                                                INDEX(
                                                    Insumos!F:F,
                                                    MATCH(
                                                        A280&amp;B280,
                                                        Insumos!I:I,
                                                        0)
                                                ),
                                                0
                                            ),
                                            "Não encontrado"),
                                        IFERROR(
                                            INDEX(W:W,
                                                MATCH(
                                                    A280&amp;B280,AG:AG,
                                                    0)
                                            ),
                                            "Não encontrado")
                                    )</f>
        <v>0</v>
      </c>
      <c r="W280" s="20">
        <f>V280*G280/1</f>
        <v>0</v>
      </c>
      <c r="X280" s="20">
        <f>IF(
                        C280="INSUMO",
                                        IFERROR(
                                            IF(
                                                INDEX(
                                                    Insumos!C:C,
                                                    MATCH(
                                                        A280&amp;B280,
                                                        Insumos!I:I,
                                                        0)
                                                )="Outro",
                                                INDEX(
                                                    Insumos!F:F,
                                                    MATCH(
                                                        A280&amp;B280,
                                                        Insumos!I:I,
                                                        0)
                                                ),
                                                0
                                            ),
                                            "Não encontrado"),
                                        IFERROR(
                                            INDEX(Y:Y,
                                                MATCH(
                                                    A280&amp;B280,AG:AG,
                                                    0)
                                            ),
                                            "Não encontrado")
                                    )</f>
        <v>0</v>
      </c>
      <c r="Y280" s="20">
        <f>X280*G280/1</f>
        <v>0</v>
      </c>
      <c r="Z280" s="20">
        <f>IF(
                            C280="INSUMO",
                            IFERROR(
                                INDEX(
                                    Insumos!F:F,
                                    MATCH(
                                        A280&amp;B280,
                                        Insumos!I:I,
                                        0)
                                ),
                                "Não encontrado"),
                            IFERROR(
                                INDEX(AA:AA,
                                    MATCH(
                                        A280&amp;B280,AG:AG,
                                        0)
                                ),
                                "Não encontrado")
                        )</f>
        <v>24.3325152</v>
      </c>
      <c r="AA280" s="20">
        <f>G280*Z280</f>
        <v>0.70564294080000001</v>
      </c>
      <c r="AB280" s="44"/>
      <c r="AC280" s="44"/>
      <c r="AD280" s="57" t="s">
        <v>89</v>
      </c>
      <c r="AE280" s="70"/>
      <c r="AF280" s="70"/>
    </row>
    <row r="281" spans="1:33" ht="25.5" x14ac:dyDescent="0.2">
      <c r="A281" s="59" t="s">
        <v>727</v>
      </c>
      <c r="B281" s="60" t="s">
        <v>98</v>
      </c>
      <c r="C281" s="71" t="s">
        <v>58</v>
      </c>
      <c r="D281" s="61" t="s">
        <v>488</v>
      </c>
      <c r="E281" s="61" t="s">
        <v>728</v>
      </c>
      <c r="F281" s="17" t="s">
        <v>56</v>
      </c>
      <c r="G281" s="17">
        <v>9.4000000000000004E-3</v>
      </c>
      <c r="H281" s="21">
        <f>IF(
                        C281="INSUMO",
                                        IFERROR(
                                            IF(
                                                INDEX(
                                                    Insumos!C:C,
                                                    MATCH(
                                                        A281&amp;B281,
                                                        Insumos!I:I,
                                                        0)
                                                )="Material",
                                                INDEX(
                                                    Insumos!F:F,
                                                    MATCH(
                                                        A281&amp;B281,
                                                        Insumos!I:I,
                                                        0)
                                                ),
                                                0
                                            ),
                                            "Não encontrado"),
                                        IFERROR(
                                            INDEX(I:I,
                                                MATCH(
                                                    A281&amp;B281,AG:AG,
                                                    0)
                                            ),
                                            "Não encontrado")
                                    )</f>
        <v>4</v>
      </c>
      <c r="I281" s="21">
        <f>H281*G281/1</f>
        <v>3.7600000000000001E-2</v>
      </c>
      <c r="J281" s="21">
        <f t="shared" si="59"/>
        <v>0</v>
      </c>
      <c r="K281" s="21">
        <f t="shared" si="59"/>
        <v>0</v>
      </c>
      <c r="L281" s="21">
        <f>IF(
                        C281="INSUMO",
                                        IFERROR(
                                            IF(
                                                INDEX(
                                                    Insumos!C:C,
                                                    MATCH(
                                                        A281&amp;B281,
                                                        Insumos!I:I,
                                                        0)
                                                )="Mao_obra",
                                                INDEX(
                                                    Insumos!F:F,
                                                    MATCH(
                                                        A281&amp;B281,
                                                        Insumos!I:I,
                                                        0)
                                                ),
                                                0
                                            ),
                                            "Não encontrado"),
                                        IFERROR(
                                            INDEX(M:M,
                                                MATCH(
                                                    A281&amp;B281,AG:AG,
                                                    0)
                                            ),
                                            "Não encontrado")
                                    )</f>
        <v>0</v>
      </c>
      <c r="M281" s="21">
        <f>L281*G281/1</f>
        <v>0</v>
      </c>
      <c r="N281" s="21">
        <f>IF(
                        C281="INSUMO",
                                        IFERROR(
                                            IF(
                                                INDEX(
                                                    Insumos!C:C,
                                                    MATCH(
                                                        A281&amp;B281,
                                                        Insumos!I:I,
                                                        0)
                                                )="Equipamento",
                                                INDEX(
                                                    Insumos!F:F,
                                                    MATCH(
                                                        A281&amp;B281,
                                                        Insumos!I:I,
                                                        0)
                                                ),
                                                0
                                            ),
                                            "Não encontrado"),
                                        IFERROR(
                                            INDEX(O:O,
                                                MATCH(
                                                    A281&amp;B281,AG:AG,
                                                    0)
                                            ),
                                            "Não encontrado")
                                    )</f>
        <v>0</v>
      </c>
      <c r="O281" s="21">
        <f>N281*G281/1</f>
        <v>0</v>
      </c>
      <c r="P281" s="21">
        <f>IF(
                        C281="INSUMO",
                                        IFERROR(
                                            IF(
                                                INDEX(
                                                    Insumos!C:C,
                                                    MATCH(
                                                        A281&amp;B281,
                                                        Insumos!I:I,
                                                        0)
                                                )="Transporte",
                                                INDEX(
                                                    Insumos!F:F,
                                                    MATCH(
                                                        A281&amp;B281,
                                                        Insumos!I:I,
                                                        0)
                                                ),
                                                0
                                            ),
                                            "Não encontrado"),
                                        IFERROR(
                                            INDEX(Q:Q,
                                                MATCH(
                                                    A281&amp;B281,AG:AG,
                                                    0)
                                            ),
                                            "Não encontrado")
                                    )</f>
        <v>0</v>
      </c>
      <c r="Q281" s="21">
        <f>P281*G281/1</f>
        <v>0</v>
      </c>
      <c r="R281" s="21">
        <f>IF(
                        C281="INSUMO",
                                        IFERROR(
                                            IF(
                                                INDEX(
                                                    Insumos!C:C,
                                                    MATCH(
                                                        A281&amp;B281,
                                                        Insumos!I:I,
                                                        0)
                                                )="Terceirizados",
                                                INDEX(
                                                    Insumos!F:F,
                                                    MATCH(
                                                        A281&amp;B281,
                                                        Insumos!I:I,
                                                        0)
                                                ),
                                                0
                                            ),
                                            "Não encontrado"),
                                        IFERROR(
                                            INDEX(S:S,
                                                MATCH(
                                                    A281&amp;B281,AG:AG,
                                                    0)
                                            ),
                                            "Não encontrado")
                                    )</f>
        <v>0</v>
      </c>
      <c r="S281" s="21">
        <f>R281*G281/1</f>
        <v>0</v>
      </c>
      <c r="T281" s="21">
        <f>IF(
                        C281="INSUMO",
                                        IFERROR(
                                            IF(
                                                INDEX(
                                                    Insumos!C:C,
                                                    MATCH(
                                                        A281&amp;B281,
                                                        Insumos!I:I,
                                                        0)
                                                )="Comissionamento",
                                                INDEX(
                                                    Insumos!F:F,
                                                    MATCH(
                                                        A281&amp;B281,
                                                        Insumos!I:I,
                                                        0)
                                                ),
                                                0
                                            ),
                                            "Não encontrado"),
                                        IFERROR(
                                            INDEX(U:U,
                                                MATCH(
                                                    A281&amp;B281,AG:AG,
                                                    0)
                                            ),
                                            "Não encontrado")
                                    )</f>
        <v>0</v>
      </c>
      <c r="U281" s="21">
        <f>T281*G281/1</f>
        <v>0</v>
      </c>
      <c r="V281" s="21">
        <f>IF(
                        C281="INSUMO",
                                        IFERROR(
                                            IF(
                                                INDEX(
                                                    Insumos!C:C,
                                                    MATCH(
                                                        A281&amp;B281,
                                                        Insumos!I:I,
                                                        0)
                                                )="Verba",
                                                INDEX(
                                                    Insumos!F:F,
                                                    MATCH(
                                                        A281&amp;B281,
                                                        Insumos!I:I,
                                                        0)
                                                ),
                                                0
                                            ),
                                            "Não encontrado"),
                                        IFERROR(
                                            INDEX(W:W,
                                                MATCH(
                                                    A281&amp;B281,AG:AG,
                                                    0)
                                            ),
                                            "Não encontrado")
                                    )</f>
        <v>0</v>
      </c>
      <c r="W281" s="21">
        <f>V281*G281/1</f>
        <v>0</v>
      </c>
      <c r="X281" s="21">
        <f>IF(
                        C281="INSUMO",
                                        IFERROR(
                                            IF(
                                                INDEX(
                                                    Insumos!C:C,
                                                    MATCH(
                                                        A281&amp;B281,
                                                        Insumos!I:I,
                                                        0)
                                                )="Outro",
                                                INDEX(
                                                    Insumos!F:F,
                                                    MATCH(
                                                        A281&amp;B281,
                                                        Insumos!I:I,
                                                        0)
                                                ),
                                                0
                                            ),
                                            "Não encontrado"),
                                        IFERROR(
                                            INDEX(Y:Y,
                                                MATCH(
                                                    A281&amp;B281,AG:AG,
                                                    0)
                                            ),
                                            "Não encontrado")
                                    )</f>
        <v>0</v>
      </c>
      <c r="Y281" s="21">
        <f>X281*G281/1</f>
        <v>0</v>
      </c>
      <c r="Z281" s="21">
        <f>IF(
                            C281="INSUMO",
                            IFERROR(
                                INDEX(
                                    Insumos!F:F,
                                    MATCH(
                                        A281&amp;B281,
                                        Insumos!I:I,
                                        0)
                                ),
                                "Não encontrado"),
                            IFERROR(
                                INDEX(AA:AA,
                                    MATCH(
                                        A281&amp;B281,AG:AG,
                                        0)
                                ),
                                "Não encontrado")
                        )</f>
        <v>4</v>
      </c>
      <c r="AA281" s="21">
        <f>G281*Z281</f>
        <v>3.7600000000000001E-2</v>
      </c>
      <c r="AB281" s="45"/>
      <c r="AC281" s="45"/>
      <c r="AD281" s="61" t="s">
        <v>89</v>
      </c>
      <c r="AE281" s="72"/>
      <c r="AF281" s="72"/>
    </row>
    <row r="282" spans="1:33" ht="25.5" x14ac:dyDescent="0.2">
      <c r="A282" s="54" t="s">
        <v>729</v>
      </c>
      <c r="B282" s="55" t="s">
        <v>98</v>
      </c>
      <c r="C282" s="69" t="s">
        <v>58</v>
      </c>
      <c r="D282" s="57" t="s">
        <v>488</v>
      </c>
      <c r="E282" s="57" t="s">
        <v>730</v>
      </c>
      <c r="F282" s="16" t="s">
        <v>66</v>
      </c>
      <c r="G282" s="16">
        <v>1.2434000000000001</v>
      </c>
      <c r="H282" s="20">
        <f>IF(
                        C282="INSUMO",
                                        IFERROR(
                                            IF(
                                                INDEX(
                                                    Insumos!C:C,
                                                    MATCH(
                                                        A282&amp;B282,
                                                        Insumos!I:I,
                                                        0)
                                                )="Material",
                                                INDEX(
                                                    Insumos!F:F,
                                                    MATCH(
                                                        A282&amp;B282,
                                                        Insumos!I:I,
                                                        0)
                                                ),
                                                0
                                            ),
                                            "Não encontrado"),
                                        IFERROR(
                                            INDEX(I:I,
                                                MATCH(
                                                    A282&amp;B282,AG:AG,
                                                    0)
                                            ),
                                            "Não encontrado")
                                    )</f>
        <v>2.4900000000000002</v>
      </c>
      <c r="I282" s="20">
        <f>H282*G282/1</f>
        <v>3.0960660000000004</v>
      </c>
      <c r="J282" s="20">
        <f t="shared" si="59"/>
        <v>0</v>
      </c>
      <c r="K282" s="20">
        <f t="shared" si="59"/>
        <v>0</v>
      </c>
      <c r="L282" s="20">
        <f>IF(
                        C282="INSUMO",
                                        IFERROR(
                                            IF(
                                                INDEX(
                                                    Insumos!C:C,
                                                    MATCH(
                                                        A282&amp;B282,
                                                        Insumos!I:I,
                                                        0)
                                                )="Mao_obra",
                                                INDEX(
                                                    Insumos!F:F,
                                                    MATCH(
                                                        A282&amp;B282,
                                                        Insumos!I:I,
                                                        0)
                                                ),
                                                0
                                            ),
                                            "Não encontrado"),
                                        IFERROR(
                                            INDEX(M:M,
                                                MATCH(
                                                    A282&amp;B282,AG:AG,
                                                    0)
                                            ),
                                            "Não encontrado")
                                    )</f>
        <v>0</v>
      </c>
      <c r="M282" s="20">
        <f>L282*G282/1</f>
        <v>0</v>
      </c>
      <c r="N282" s="20">
        <f>IF(
                        C282="INSUMO",
                                        IFERROR(
                                            IF(
                                                INDEX(
                                                    Insumos!C:C,
                                                    MATCH(
                                                        A282&amp;B282,
                                                        Insumos!I:I,
                                                        0)
                                                )="Equipamento",
                                                INDEX(
                                                    Insumos!F:F,
                                                    MATCH(
                                                        A282&amp;B282,
                                                        Insumos!I:I,
                                                        0)
                                                ),
                                                0
                                            ),
                                            "Não encontrado"),
                                        IFERROR(
                                            INDEX(O:O,
                                                MATCH(
                                                    A282&amp;B282,AG:AG,
                                                    0)
                                            ),
                                            "Não encontrado")
                                    )</f>
        <v>0</v>
      </c>
      <c r="O282" s="20">
        <f>N282*G282/1</f>
        <v>0</v>
      </c>
      <c r="P282" s="20">
        <f>IF(
                        C282="INSUMO",
                                        IFERROR(
                                            IF(
                                                INDEX(
                                                    Insumos!C:C,
                                                    MATCH(
                                                        A282&amp;B282,
                                                        Insumos!I:I,
                                                        0)
                                                )="Transporte",
                                                INDEX(
                                                    Insumos!F:F,
                                                    MATCH(
                                                        A282&amp;B282,
                                                        Insumos!I:I,
                                                        0)
                                                ),
                                                0
                                            ),
                                            "Não encontrado"),
                                        IFERROR(
                                            INDEX(Q:Q,
                                                MATCH(
                                                    A282&amp;B282,AG:AG,
                                                    0)
                                            ),
                                            "Não encontrado")
                                    )</f>
        <v>0</v>
      </c>
      <c r="Q282" s="20">
        <f>P282*G282/1</f>
        <v>0</v>
      </c>
      <c r="R282" s="20">
        <f>IF(
                        C282="INSUMO",
                                        IFERROR(
                                            IF(
                                                INDEX(
                                                    Insumos!C:C,
                                                    MATCH(
                                                        A282&amp;B282,
                                                        Insumos!I:I,
                                                        0)
                                                )="Terceirizados",
                                                INDEX(
                                                    Insumos!F:F,
                                                    MATCH(
                                                        A282&amp;B282,
                                                        Insumos!I:I,
                                                        0)
                                                ),
                                                0
                                            ),
                                            "Não encontrado"),
                                        IFERROR(
                                            INDEX(S:S,
                                                MATCH(
                                                    A282&amp;B282,AG:AG,
                                                    0)
                                            ),
                                            "Não encontrado")
                                    )</f>
        <v>0</v>
      </c>
      <c r="S282" s="20">
        <f>R282*G282/1</f>
        <v>0</v>
      </c>
      <c r="T282" s="20">
        <f>IF(
                        C282="INSUMO",
                                        IFERROR(
                                            IF(
                                                INDEX(
                                                    Insumos!C:C,
                                                    MATCH(
                                                        A282&amp;B282,
                                                        Insumos!I:I,
                                                        0)
                                                )="Comissionamento",
                                                INDEX(
                                                    Insumos!F:F,
                                                    MATCH(
                                                        A282&amp;B282,
                                                        Insumos!I:I,
                                                        0)
                                                ),
                                                0
                                            ),
                                            "Não encontrado"),
                                        IFERROR(
                                            INDEX(U:U,
                                                MATCH(
                                                    A282&amp;B282,AG:AG,
                                                    0)
                                            ),
                                            "Não encontrado")
                                    )</f>
        <v>0</v>
      </c>
      <c r="U282" s="20">
        <f>T282*G282/1</f>
        <v>0</v>
      </c>
      <c r="V282" s="20">
        <f>IF(
                        C282="INSUMO",
                                        IFERROR(
                                            IF(
                                                INDEX(
                                                    Insumos!C:C,
                                                    MATCH(
                                                        A282&amp;B282,
                                                        Insumos!I:I,
                                                        0)
                                                )="Verba",
                                                INDEX(
                                                    Insumos!F:F,
                                                    MATCH(
                                                        A282&amp;B282,
                                                        Insumos!I:I,
                                                        0)
                                                ),
                                                0
                                            ),
                                            "Não encontrado"),
                                        IFERROR(
                                            INDEX(W:W,
                                                MATCH(
                                                    A282&amp;B282,AG:AG,
                                                    0)
                                            ),
                                            "Não encontrado")
                                    )</f>
        <v>0</v>
      </c>
      <c r="W282" s="20">
        <f>V282*G282/1</f>
        <v>0</v>
      </c>
      <c r="X282" s="20">
        <f>IF(
                        C282="INSUMO",
                                        IFERROR(
                                            IF(
                                                INDEX(
                                                    Insumos!C:C,
                                                    MATCH(
                                                        A282&amp;B282,
                                                        Insumos!I:I,
                                                        0)
                                                )="Outro",
                                                INDEX(
                                                    Insumos!F:F,
                                                    MATCH(
                                                        A282&amp;B282,
                                                        Insumos!I:I,
                                                        0)
                                                ),
                                                0
                                            ),
                                            "Não encontrado"),
                                        IFERROR(
                                            INDEX(Y:Y,
                                                MATCH(
                                                    A282&amp;B282,AG:AG,
                                                    0)
                                            ),
                                            "Não encontrado")
                                    )</f>
        <v>0</v>
      </c>
      <c r="Y282" s="20">
        <f>X282*G282/1</f>
        <v>0</v>
      </c>
      <c r="Z282" s="20">
        <f>IF(
                            C282="INSUMO",
                            IFERROR(
                                INDEX(
                                    Insumos!F:F,
                                    MATCH(
                                        A282&amp;B282,
                                        Insumos!I:I,
                                        0)
                                ),
                                "Não encontrado"),
                            IFERROR(
                                INDEX(AA:AA,
                                    MATCH(
                                        A282&amp;B282,AG:AG,
                                        0)
                                ),
                                "Não encontrado")
                        )</f>
        <v>2.4900000000000002</v>
      </c>
      <c r="AA282" s="20">
        <f>G282*Z282</f>
        <v>3.0960660000000004</v>
      </c>
      <c r="AB282" s="44"/>
      <c r="AC282" s="44"/>
      <c r="AD282" s="57" t="s">
        <v>89</v>
      </c>
      <c r="AE282" s="70"/>
      <c r="AF282" s="70"/>
    </row>
    <row r="283" spans="1:33" x14ac:dyDescent="0.2">
      <c r="A283" s="63" t="s">
        <v>368</v>
      </c>
      <c r="B283" s="64" t="s">
        <v>45</v>
      </c>
      <c r="C283" s="65" t="s">
        <v>89</v>
      </c>
      <c r="D283" s="66" t="s">
        <v>488</v>
      </c>
      <c r="E283" s="66" t="s">
        <v>369</v>
      </c>
      <c r="F283" s="67" t="s">
        <v>56</v>
      </c>
      <c r="G283" s="22"/>
      <c r="H283" s="23"/>
      <c r="I283" s="23">
        <f>SUM(I284:I285)</f>
        <v>1.06375</v>
      </c>
      <c r="J283" s="23"/>
      <c r="K283" s="23">
        <f>SUM(K284:K285)</f>
        <v>0.52809961199999989</v>
      </c>
      <c r="L283" s="23"/>
      <c r="M283" s="23">
        <f>SUM(M284:M285)</f>
        <v>0.52809961199999989</v>
      </c>
      <c r="N283" s="23"/>
      <c r="O283" s="23">
        <f>SUM(O284:O285)</f>
        <v>0</v>
      </c>
      <c r="P283" s="23"/>
      <c r="Q283" s="23">
        <f>SUM(Q284:Q285)</f>
        <v>0</v>
      </c>
      <c r="R283" s="23"/>
      <c r="S283" s="23">
        <f>SUM(S284:S285)</f>
        <v>0</v>
      </c>
      <c r="T283" s="23"/>
      <c r="U283" s="23">
        <f>SUM(U284:U285)</f>
        <v>0</v>
      </c>
      <c r="V283" s="23"/>
      <c r="W283" s="23">
        <f>SUM(W284:W285)</f>
        <v>0</v>
      </c>
      <c r="X283" s="23"/>
      <c r="Y283" s="23">
        <f>SUM(Y284:Y285)</f>
        <v>0</v>
      </c>
      <c r="Z283" s="23"/>
      <c r="AA283" s="23">
        <f>SUM(AA284:AA285)</f>
        <v>1.5918496119999999</v>
      </c>
      <c r="AB283" s="43" t="s">
        <v>89</v>
      </c>
      <c r="AC283" s="43"/>
      <c r="AD283" s="66" t="s">
        <v>89</v>
      </c>
      <c r="AE283" s="68" t="s">
        <v>89</v>
      </c>
      <c r="AF283" s="68" t="s">
        <v>491</v>
      </c>
      <c r="AG283" t="str">
        <f>A283&amp;B283&amp;C283</f>
        <v>0406PRÓPRIA</v>
      </c>
    </row>
    <row r="284" spans="1:33" ht="25.5" x14ac:dyDescent="0.2">
      <c r="A284" s="59" t="s">
        <v>653</v>
      </c>
      <c r="B284" s="60" t="s">
        <v>98</v>
      </c>
      <c r="C284" s="71" t="s">
        <v>46</v>
      </c>
      <c r="D284" s="61" t="s">
        <v>488</v>
      </c>
      <c r="E284" s="61" t="s">
        <v>654</v>
      </c>
      <c r="F284" s="17" t="s">
        <v>511</v>
      </c>
      <c r="G284" s="17">
        <v>1.4999999999999999E-2</v>
      </c>
      <c r="H284" s="21">
        <f>IF(
                        C284="INSUMO",
                                        IFERROR(
                                            IF(
                                                INDEX(
                                                    Insumos!C:C,
                                                    MATCH(
                                                        A284&amp;B284,
                                                        Insumos!I:I,
                                                        0)
                                                )="Material",
                                                INDEX(
                                                    Insumos!F:F,
                                                    MATCH(
                                                        A284&amp;B284,
                                                        Insumos!I:I,
                                                        0)
                                                ),
                                                0
                                            ),
                                            "Não encontrado"),
                                        IFERROR(
                                            INDEX(I:I,
                                                MATCH(
                                                    A284&amp;B284,AG:AG,
                                                    0)
                                            ),
                                            "Não encontrado")
                                    )</f>
        <v>4.25</v>
      </c>
      <c r="I284" s="21">
        <f>H284*G284/1</f>
        <v>6.3750000000000001E-2</v>
      </c>
      <c r="J284" s="21">
        <f>T284 + N284 + L284 + X284 + R284 + P284 + V284</f>
        <v>35.206640799999995</v>
      </c>
      <c r="K284" s="21">
        <f>U284 + O284 + M284 + Y284 + S284 + Q284 + W284</f>
        <v>0.52809961199999989</v>
      </c>
      <c r="L284" s="21">
        <f>IF(
                        C284="INSUMO",
                                        IFERROR(
                                            IF(
                                                INDEX(
                                                    Insumos!C:C,
                                                    MATCH(
                                                        A284&amp;B284,
                                                        Insumos!I:I,
                                                        0)
                                                )="Mao_obra",
                                                INDEX(
                                                    Insumos!F:F,
                                                    MATCH(
                                                        A284&amp;B284,
                                                        Insumos!I:I,
                                                        0)
                                                ),
                                                0
                                            ),
                                            "Não encontrado"),
                                        IFERROR(
                                            INDEX(M:M,
                                                MATCH(
                                                    A284&amp;B284,AG:AG,
                                                    0)
                                            ),
                                            "Não encontrado")
                                    )</f>
        <v>35.206640799999995</v>
      </c>
      <c r="M284" s="21">
        <f>L284*G284/1</f>
        <v>0.52809961199999989</v>
      </c>
      <c r="N284" s="21">
        <f>IF(
                        C284="INSUMO",
                                        IFERROR(
                                            IF(
                                                INDEX(
                                                    Insumos!C:C,
                                                    MATCH(
                                                        A284&amp;B284,
                                                        Insumos!I:I,
                                                        0)
                                                )="Equipamento",
                                                INDEX(
                                                    Insumos!F:F,
                                                    MATCH(
                                                        A284&amp;B284,
                                                        Insumos!I:I,
                                                        0)
                                                ),
                                                0
                                            ),
                                            "Não encontrado"),
                                        IFERROR(
                                            INDEX(O:O,
                                                MATCH(
                                                    A284&amp;B284,AG:AG,
                                                    0)
                                            ),
                                            "Não encontrado")
                                    )</f>
        <v>0</v>
      </c>
      <c r="O284" s="21">
        <f>N284*G284/1</f>
        <v>0</v>
      </c>
      <c r="P284" s="21">
        <f>IF(
                        C284="INSUMO",
                                        IFERROR(
                                            IF(
                                                INDEX(
                                                    Insumos!C:C,
                                                    MATCH(
                                                        A284&amp;B284,
                                                        Insumos!I:I,
                                                        0)
                                                )="Transporte",
                                                INDEX(
                                                    Insumos!F:F,
                                                    MATCH(
                                                        A284&amp;B284,
                                                        Insumos!I:I,
                                                        0)
                                                ),
                                                0
                                            ),
                                            "Não encontrado"),
                                        IFERROR(
                                            INDEX(Q:Q,
                                                MATCH(
                                                    A284&amp;B284,AG:AG,
                                                    0)
                                            ),
                                            "Não encontrado")
                                    )</f>
        <v>0</v>
      </c>
      <c r="Q284" s="21">
        <f>P284*G284/1</f>
        <v>0</v>
      </c>
      <c r="R284" s="21">
        <f>IF(
                        C284="INSUMO",
                                        IFERROR(
                                            IF(
                                                INDEX(
                                                    Insumos!C:C,
                                                    MATCH(
                                                        A284&amp;B284,
                                                        Insumos!I:I,
                                                        0)
                                                )="Terceirizados",
                                                INDEX(
                                                    Insumos!F:F,
                                                    MATCH(
                                                        A284&amp;B284,
                                                        Insumos!I:I,
                                                        0)
                                                ),
                                                0
                                            ),
                                            "Não encontrado"),
                                        IFERROR(
                                            INDEX(S:S,
                                                MATCH(
                                                    A284&amp;B284,AG:AG,
                                                    0)
                                            ),
                                            "Não encontrado")
                                    )</f>
        <v>0</v>
      </c>
      <c r="S284" s="21">
        <f>R284*G284/1</f>
        <v>0</v>
      </c>
      <c r="T284" s="21">
        <f>IF(
                        C284="INSUMO",
                                        IFERROR(
                                            IF(
                                                INDEX(
                                                    Insumos!C:C,
                                                    MATCH(
                                                        A284&amp;B284,
                                                        Insumos!I:I,
                                                        0)
                                                )="Comissionamento",
                                                INDEX(
                                                    Insumos!F:F,
                                                    MATCH(
                                                        A284&amp;B284,
                                                        Insumos!I:I,
                                                        0)
                                                ),
                                                0
                                            ),
                                            "Não encontrado"),
                                        IFERROR(
                                            INDEX(U:U,
                                                MATCH(
                                                    A284&amp;B284,AG:AG,
                                                    0)
                                            ),
                                            "Não encontrado")
                                    )</f>
        <v>0</v>
      </c>
      <c r="U284" s="21">
        <f>T284*G284/1</f>
        <v>0</v>
      </c>
      <c r="V284" s="21">
        <f>IF(
                        C284="INSUMO",
                                        IFERROR(
                                            IF(
                                                INDEX(
                                                    Insumos!C:C,
                                                    MATCH(
                                                        A284&amp;B284,
                                                        Insumos!I:I,
                                                        0)
                                                )="Verba",
                                                INDEX(
                                                    Insumos!F:F,
                                                    MATCH(
                                                        A284&amp;B284,
                                                        Insumos!I:I,
                                                        0)
                                                ),
                                                0
                                            ),
                                            "Não encontrado"),
                                        IFERROR(
                                            INDEX(W:W,
                                                MATCH(
                                                    A284&amp;B284,AG:AG,
                                                    0)
                                            ),
                                            "Não encontrado")
                                    )</f>
        <v>0</v>
      </c>
      <c r="W284" s="21">
        <f>V284*G284/1</f>
        <v>0</v>
      </c>
      <c r="X284" s="21">
        <f>IF(
                        C284="INSUMO",
                                        IFERROR(
                                            IF(
                                                INDEX(
                                                    Insumos!C:C,
                                                    MATCH(
                                                        A284&amp;B284,
                                                        Insumos!I:I,
                                                        0)
                                                )="Outro",
                                                INDEX(
                                                    Insumos!F:F,
                                                    MATCH(
                                                        A284&amp;B284,
                                                        Insumos!I:I,
                                                        0)
                                                ),
                                                0
                                            ),
                                            "Não encontrado"),
                                        IFERROR(
                                            INDEX(Y:Y,
                                                MATCH(
                                                    A284&amp;B284,AG:AG,
                                                    0)
                                            ),
                                            "Não encontrado")
                                    )</f>
        <v>0</v>
      </c>
      <c r="Y284" s="21">
        <f>X284*G284/1</f>
        <v>0</v>
      </c>
      <c r="Z284" s="21">
        <f>IF(
                            C284="INSUMO",
                            IFERROR(
                                INDEX(
                                    Insumos!F:F,
                                    MATCH(
                                        A284&amp;B284,
                                        Insumos!I:I,
                                        0)
                                ),
                                "Não encontrado"),
                            IFERROR(
                                INDEX(AA:AA,
                                    MATCH(
                                        A284&amp;B284,AG:AG,
                                        0)
                                ),
                                "Não encontrado")
                        )</f>
        <v>39.456640799999995</v>
      </c>
      <c r="AA284" s="21">
        <f>G284*Z284</f>
        <v>0.59184961199999986</v>
      </c>
      <c r="AB284" s="45"/>
      <c r="AC284" s="45"/>
      <c r="AD284" s="61" t="s">
        <v>89</v>
      </c>
      <c r="AE284" s="72"/>
      <c r="AF284" s="72"/>
    </row>
    <row r="285" spans="1:33" x14ac:dyDescent="0.2">
      <c r="A285" s="54" t="s">
        <v>731</v>
      </c>
      <c r="B285" s="55" t="s">
        <v>45</v>
      </c>
      <c r="C285" s="69" t="s">
        <v>58</v>
      </c>
      <c r="D285" s="57" t="s">
        <v>488</v>
      </c>
      <c r="E285" s="57" t="s">
        <v>369</v>
      </c>
      <c r="F285" s="16" t="s">
        <v>56</v>
      </c>
      <c r="G285" s="16">
        <v>1</v>
      </c>
      <c r="H285" s="20">
        <f>IF(
                        C285="INSUMO",
                                        IFERROR(
                                            IF(
                                                INDEX(
                                                    Insumos!C:C,
                                                    MATCH(
                                                        A285&amp;B285,
                                                        Insumos!I:I,
                                                        0)
                                                )="Material",
                                                INDEX(
                                                    Insumos!F:F,
                                                    MATCH(
                                                        A285&amp;B285,
                                                        Insumos!I:I,
                                                        0)
                                                ),
                                                0
                                            ),
                                            "Não encontrado"),
                                        IFERROR(
                                            INDEX(I:I,
                                                MATCH(
                                                    A285&amp;B285,AG:AG,
                                                    0)
                                            ),
                                            "Não encontrado")
                                    )</f>
        <v>1</v>
      </c>
      <c r="I285" s="20">
        <f>H285*G285/1</f>
        <v>1</v>
      </c>
      <c r="J285" s="20">
        <f>T285 + N285 + L285 + X285 + R285 + P285 + V285</f>
        <v>0</v>
      </c>
      <c r="K285" s="20">
        <f>U285 + O285 + M285 + Y285 + S285 + Q285 + W285</f>
        <v>0</v>
      </c>
      <c r="L285" s="20">
        <f>IF(
                        C285="INSUMO",
                                        IFERROR(
                                            IF(
                                                INDEX(
                                                    Insumos!C:C,
                                                    MATCH(
                                                        A285&amp;B285,
                                                        Insumos!I:I,
                                                        0)
                                                )="Mao_obra",
                                                INDEX(
                                                    Insumos!F:F,
                                                    MATCH(
                                                        A285&amp;B285,
                                                        Insumos!I:I,
                                                        0)
                                                ),
                                                0
                                            ),
                                            "Não encontrado"),
                                        IFERROR(
                                            INDEX(M:M,
                                                MATCH(
                                                    A285&amp;B285,AG:AG,
                                                    0)
                                            ),
                                            "Não encontrado")
                                    )</f>
        <v>0</v>
      </c>
      <c r="M285" s="20">
        <f>L285*G285/1</f>
        <v>0</v>
      </c>
      <c r="N285" s="20">
        <f>IF(
                        C285="INSUMO",
                                        IFERROR(
                                            IF(
                                                INDEX(
                                                    Insumos!C:C,
                                                    MATCH(
                                                        A285&amp;B285,
                                                        Insumos!I:I,
                                                        0)
                                                )="Equipamento",
                                                INDEX(
                                                    Insumos!F:F,
                                                    MATCH(
                                                        A285&amp;B285,
                                                        Insumos!I:I,
                                                        0)
                                                ),
                                                0
                                            ),
                                            "Não encontrado"),
                                        IFERROR(
                                            INDEX(O:O,
                                                MATCH(
                                                    A285&amp;B285,AG:AG,
                                                    0)
                                            ),
                                            "Não encontrado")
                                    )</f>
        <v>0</v>
      </c>
      <c r="O285" s="20">
        <f>N285*G285/1</f>
        <v>0</v>
      </c>
      <c r="P285" s="20">
        <f>IF(
                        C285="INSUMO",
                                        IFERROR(
                                            IF(
                                                INDEX(
                                                    Insumos!C:C,
                                                    MATCH(
                                                        A285&amp;B285,
                                                        Insumos!I:I,
                                                        0)
                                                )="Transporte",
                                                INDEX(
                                                    Insumos!F:F,
                                                    MATCH(
                                                        A285&amp;B285,
                                                        Insumos!I:I,
                                                        0)
                                                ),
                                                0
                                            ),
                                            "Não encontrado"),
                                        IFERROR(
                                            INDEX(Q:Q,
                                                MATCH(
                                                    A285&amp;B285,AG:AG,
                                                    0)
                                            ),
                                            "Não encontrado")
                                    )</f>
        <v>0</v>
      </c>
      <c r="Q285" s="20">
        <f>P285*G285/1</f>
        <v>0</v>
      </c>
      <c r="R285" s="20">
        <f>IF(
                        C285="INSUMO",
                                        IFERROR(
                                            IF(
                                                INDEX(
                                                    Insumos!C:C,
                                                    MATCH(
                                                        A285&amp;B285,
                                                        Insumos!I:I,
                                                        0)
                                                )="Terceirizados",
                                                INDEX(
                                                    Insumos!F:F,
                                                    MATCH(
                                                        A285&amp;B285,
                                                        Insumos!I:I,
                                                        0)
                                                ),
                                                0
                                            ),
                                            "Não encontrado"),
                                        IFERROR(
                                            INDEX(S:S,
                                                MATCH(
                                                    A285&amp;B285,AG:AG,
                                                    0)
                                            ),
                                            "Não encontrado")
                                    )</f>
        <v>0</v>
      </c>
      <c r="S285" s="20">
        <f>R285*G285/1</f>
        <v>0</v>
      </c>
      <c r="T285" s="20">
        <f>IF(
                        C285="INSUMO",
                                        IFERROR(
                                            IF(
                                                INDEX(
                                                    Insumos!C:C,
                                                    MATCH(
                                                        A285&amp;B285,
                                                        Insumos!I:I,
                                                        0)
                                                )="Comissionamento",
                                                INDEX(
                                                    Insumos!F:F,
                                                    MATCH(
                                                        A285&amp;B285,
                                                        Insumos!I:I,
                                                        0)
                                                ),
                                                0
                                            ),
                                            "Não encontrado"),
                                        IFERROR(
                                            INDEX(U:U,
                                                MATCH(
                                                    A285&amp;B285,AG:AG,
                                                    0)
                                            ),
                                            "Não encontrado")
                                    )</f>
        <v>0</v>
      </c>
      <c r="U285" s="20">
        <f>T285*G285/1</f>
        <v>0</v>
      </c>
      <c r="V285" s="20">
        <f>IF(
                        C285="INSUMO",
                                        IFERROR(
                                            IF(
                                                INDEX(
                                                    Insumos!C:C,
                                                    MATCH(
                                                        A285&amp;B285,
                                                        Insumos!I:I,
                                                        0)
                                                )="Verba",
                                                INDEX(
                                                    Insumos!F:F,
                                                    MATCH(
                                                        A285&amp;B285,
                                                        Insumos!I:I,
                                                        0)
                                                ),
                                                0
                                            ),
                                            "Não encontrado"),
                                        IFERROR(
                                            INDEX(W:W,
                                                MATCH(
                                                    A285&amp;B285,AG:AG,
                                                    0)
                                            ),
                                            "Não encontrado")
                                    )</f>
        <v>0</v>
      </c>
      <c r="W285" s="20">
        <f>V285*G285/1</f>
        <v>0</v>
      </c>
      <c r="X285" s="20">
        <f>IF(
                        C285="INSUMO",
                                        IFERROR(
                                            IF(
                                                INDEX(
                                                    Insumos!C:C,
                                                    MATCH(
                                                        A285&amp;B285,
                                                        Insumos!I:I,
                                                        0)
                                                )="Outro",
                                                INDEX(
                                                    Insumos!F:F,
                                                    MATCH(
                                                        A285&amp;B285,
                                                        Insumos!I:I,
                                                        0)
                                                ),
                                                0
                                            ),
                                            "Não encontrado"),
                                        IFERROR(
                                            INDEX(Y:Y,
                                                MATCH(
                                                    A285&amp;B285,AG:AG,
                                                    0)
                                            ),
                                            "Não encontrado")
                                    )</f>
        <v>0</v>
      </c>
      <c r="Y285" s="20">
        <f>X285*G285/1</f>
        <v>0</v>
      </c>
      <c r="Z285" s="20">
        <f>IF(
                            C285="INSUMO",
                            IFERROR(
                                INDEX(
                                    Insumos!F:F,
                                    MATCH(
                                        A285&amp;B285,
                                        Insumos!I:I,
                                        0)
                                ),
                                "Não encontrado"),
                            IFERROR(
                                INDEX(AA:AA,
                                    MATCH(
                                        A285&amp;B285,AG:AG,
                                        0)
                                ),
                                "Não encontrado")
                        )</f>
        <v>1</v>
      </c>
      <c r="AA285" s="20">
        <f>G285*Z285</f>
        <v>1</v>
      </c>
      <c r="AB285" s="44"/>
      <c r="AC285" s="44"/>
      <c r="AD285" s="57" t="s">
        <v>89</v>
      </c>
      <c r="AE285" s="70"/>
      <c r="AF285" s="70"/>
    </row>
    <row r="286" spans="1:33" ht="38.25" x14ac:dyDescent="0.2">
      <c r="A286" s="63" t="s">
        <v>375</v>
      </c>
      <c r="B286" s="64" t="s">
        <v>45</v>
      </c>
      <c r="C286" s="65" t="s">
        <v>89</v>
      </c>
      <c r="D286" s="66" t="s">
        <v>488</v>
      </c>
      <c r="E286" s="66" t="s">
        <v>376</v>
      </c>
      <c r="F286" s="67" t="s">
        <v>56</v>
      </c>
      <c r="G286" s="22"/>
      <c r="H286" s="23"/>
      <c r="I286" s="23">
        <f>SUM(I287:I289)</f>
        <v>23.502700000000001</v>
      </c>
      <c r="J286" s="23"/>
      <c r="K286" s="23">
        <f>SUM(K287:K289)</f>
        <v>11.400623967199998</v>
      </c>
      <c r="L286" s="23"/>
      <c r="M286" s="23">
        <f>SUM(M287:M289)</f>
        <v>11.400623967199998</v>
      </c>
      <c r="N286" s="23"/>
      <c r="O286" s="23">
        <f>SUM(O287:O289)</f>
        <v>0</v>
      </c>
      <c r="P286" s="23"/>
      <c r="Q286" s="23">
        <f>SUM(Q287:Q289)</f>
        <v>0</v>
      </c>
      <c r="R286" s="23"/>
      <c r="S286" s="23">
        <f>SUM(S287:S289)</f>
        <v>0</v>
      </c>
      <c r="T286" s="23"/>
      <c r="U286" s="23">
        <f>SUM(U287:U289)</f>
        <v>0</v>
      </c>
      <c r="V286" s="23"/>
      <c r="W286" s="23">
        <f>SUM(W287:W289)</f>
        <v>0</v>
      </c>
      <c r="X286" s="23"/>
      <c r="Y286" s="23">
        <f>SUM(Y287:Y289)</f>
        <v>0</v>
      </c>
      <c r="Z286" s="23"/>
      <c r="AA286" s="23">
        <f>SUM(AA287:AA289)</f>
        <v>34.903323967199995</v>
      </c>
      <c r="AB286" s="43" t="s">
        <v>98</v>
      </c>
      <c r="AC286" s="43"/>
      <c r="AD286" s="66" t="s">
        <v>732</v>
      </c>
      <c r="AE286" s="68" t="s">
        <v>733</v>
      </c>
      <c r="AF286" s="68" t="s">
        <v>734</v>
      </c>
      <c r="AG286" t="str">
        <f>A286&amp;B286&amp;C286</f>
        <v>0419PRÓPRIA</v>
      </c>
    </row>
    <row r="287" spans="1:33" ht="25.5" x14ac:dyDescent="0.2">
      <c r="A287" s="59" t="s">
        <v>653</v>
      </c>
      <c r="B287" s="60" t="s">
        <v>98</v>
      </c>
      <c r="C287" s="71" t="s">
        <v>46</v>
      </c>
      <c r="D287" s="61" t="s">
        <v>488</v>
      </c>
      <c r="E287" s="61" t="s">
        <v>654</v>
      </c>
      <c r="F287" s="17" t="s">
        <v>511</v>
      </c>
      <c r="G287" s="17">
        <v>0.20619999999999999</v>
      </c>
      <c r="H287" s="21">
        <f>IF(
                        C287="INSUMO",
                                        IFERROR(
                                            IF(
                                                INDEX(
                                                    Insumos!C:C,
                                                    MATCH(
                                                        A287&amp;B287,
                                                        Insumos!I:I,
                                                        0)
                                                )="Material",
                                                INDEX(
                                                    Insumos!F:F,
                                                    MATCH(
                                                        A287&amp;B287,
                                                        Insumos!I:I,
                                                        0)
                                                ),
                                                0
                                            ),
                                            "Não encontrado"),
                                        IFERROR(
                                            INDEX(I:I,
                                                MATCH(
                                                    A287&amp;B287,AG:AG,
                                                    0)
                                            ),
                                            "Não encontrado")
                                    )</f>
        <v>4.25</v>
      </c>
      <c r="I287" s="21">
        <f>H287*G287/1</f>
        <v>0.87634999999999996</v>
      </c>
      <c r="J287" s="21">
        <f t="shared" ref="J287:K289" si="60">T287 + N287 + L287 + X287 + R287 + P287 + V287</f>
        <v>35.206640799999995</v>
      </c>
      <c r="K287" s="21">
        <f t="shared" si="60"/>
        <v>7.2596093329599984</v>
      </c>
      <c r="L287" s="21">
        <f>IF(
                        C287="INSUMO",
                                        IFERROR(
                                            IF(
                                                INDEX(
                                                    Insumos!C:C,
                                                    MATCH(
                                                        A287&amp;B287,
                                                        Insumos!I:I,
                                                        0)
                                                )="Mao_obra",
                                                INDEX(
                                                    Insumos!F:F,
                                                    MATCH(
                                                        A287&amp;B287,
                                                        Insumos!I:I,
                                                        0)
                                                ),
                                                0
                                            ),
                                            "Não encontrado"),
                                        IFERROR(
                                            INDEX(M:M,
                                                MATCH(
                                                    A287&amp;B287,AG:AG,
                                                    0)
                                            ),
                                            "Não encontrado")
                                    )</f>
        <v>35.206640799999995</v>
      </c>
      <c r="M287" s="21">
        <f>L287*G287/1</f>
        <v>7.2596093329599984</v>
      </c>
      <c r="N287" s="21">
        <f>IF(
                        C287="INSUMO",
                                        IFERROR(
                                            IF(
                                                INDEX(
                                                    Insumos!C:C,
                                                    MATCH(
                                                        A287&amp;B287,
                                                        Insumos!I:I,
                                                        0)
                                                )="Equipamento",
                                                INDEX(
                                                    Insumos!F:F,
                                                    MATCH(
                                                        A287&amp;B287,
                                                        Insumos!I:I,
                                                        0)
                                                ),
                                                0
                                            ),
                                            "Não encontrado"),
                                        IFERROR(
                                            INDEX(O:O,
                                                MATCH(
                                                    A287&amp;B287,AG:AG,
                                                    0)
                                            ),
                                            "Não encontrado")
                                    )</f>
        <v>0</v>
      </c>
      <c r="O287" s="21">
        <f>N287*G287/1</f>
        <v>0</v>
      </c>
      <c r="P287" s="21">
        <f>IF(
                        C287="INSUMO",
                                        IFERROR(
                                            IF(
                                                INDEX(
                                                    Insumos!C:C,
                                                    MATCH(
                                                        A287&amp;B287,
                                                        Insumos!I:I,
                                                        0)
                                                )="Transporte",
                                                INDEX(
                                                    Insumos!F:F,
                                                    MATCH(
                                                        A287&amp;B287,
                                                        Insumos!I:I,
                                                        0)
                                                ),
                                                0
                                            ),
                                            "Não encontrado"),
                                        IFERROR(
                                            INDEX(Q:Q,
                                                MATCH(
                                                    A287&amp;B287,AG:AG,
                                                    0)
                                            ),
                                            "Não encontrado")
                                    )</f>
        <v>0</v>
      </c>
      <c r="Q287" s="21">
        <f>P287*G287/1</f>
        <v>0</v>
      </c>
      <c r="R287" s="21">
        <f>IF(
                        C287="INSUMO",
                                        IFERROR(
                                            IF(
                                                INDEX(
                                                    Insumos!C:C,
                                                    MATCH(
                                                        A287&amp;B287,
                                                        Insumos!I:I,
                                                        0)
                                                )="Terceirizados",
                                                INDEX(
                                                    Insumos!F:F,
                                                    MATCH(
                                                        A287&amp;B287,
                                                        Insumos!I:I,
                                                        0)
                                                ),
                                                0
                                            ),
                                            "Não encontrado"),
                                        IFERROR(
                                            INDEX(S:S,
                                                MATCH(
                                                    A287&amp;B287,AG:AG,
                                                    0)
                                            ),
                                            "Não encontrado")
                                    )</f>
        <v>0</v>
      </c>
      <c r="S287" s="21">
        <f>R287*G287/1</f>
        <v>0</v>
      </c>
      <c r="T287" s="21">
        <f>IF(
                        C287="INSUMO",
                                        IFERROR(
                                            IF(
                                                INDEX(
                                                    Insumos!C:C,
                                                    MATCH(
                                                        A287&amp;B287,
                                                        Insumos!I:I,
                                                        0)
                                                )="Comissionamento",
                                                INDEX(
                                                    Insumos!F:F,
                                                    MATCH(
                                                        A287&amp;B287,
                                                        Insumos!I:I,
                                                        0)
                                                ),
                                                0
                                            ),
                                            "Não encontrado"),
                                        IFERROR(
                                            INDEX(U:U,
                                                MATCH(
                                                    A287&amp;B287,AG:AG,
                                                    0)
                                            ),
                                            "Não encontrado")
                                    )</f>
        <v>0</v>
      </c>
      <c r="U287" s="21">
        <f>T287*G287/1</f>
        <v>0</v>
      </c>
      <c r="V287" s="21">
        <f>IF(
                        C287="INSUMO",
                                        IFERROR(
                                            IF(
                                                INDEX(
                                                    Insumos!C:C,
                                                    MATCH(
                                                        A287&amp;B287,
                                                        Insumos!I:I,
                                                        0)
                                                )="Verba",
                                                INDEX(
                                                    Insumos!F:F,
                                                    MATCH(
                                                        A287&amp;B287,
                                                        Insumos!I:I,
                                                        0)
                                                ),
                                                0
                                            ),
                                            "Não encontrado"),
                                        IFERROR(
                                            INDEX(W:W,
                                                MATCH(
                                                    A287&amp;B287,AG:AG,
                                                    0)
                                            ),
                                            "Não encontrado")
                                    )</f>
        <v>0</v>
      </c>
      <c r="W287" s="21">
        <f>V287*G287/1</f>
        <v>0</v>
      </c>
      <c r="X287" s="21">
        <f>IF(
                        C287="INSUMO",
                                        IFERROR(
                                            IF(
                                                INDEX(
                                                    Insumos!C:C,
                                                    MATCH(
                                                        A287&amp;B287,
                                                        Insumos!I:I,
                                                        0)
                                                )="Outro",
                                                INDEX(
                                                    Insumos!F:F,
                                                    MATCH(
                                                        A287&amp;B287,
                                                        Insumos!I:I,
                                                        0)
                                                ),
                                                0
                                            ),
                                            "Não encontrado"),
                                        IFERROR(
                                            INDEX(Y:Y,
                                                MATCH(
                                                    A287&amp;B287,AG:AG,
                                                    0)
                                            ),
                                            "Não encontrado")
                                    )</f>
        <v>0</v>
      </c>
      <c r="Y287" s="21">
        <f>X287*G287/1</f>
        <v>0</v>
      </c>
      <c r="Z287" s="21">
        <f>IF(
                            C287="INSUMO",
                            IFERROR(
                                INDEX(
                                    Insumos!F:F,
                                    MATCH(
                                        A287&amp;B287,
                                        Insumos!I:I,
                                        0)
                                ),
                                "Não encontrado"),
                            IFERROR(
                                INDEX(AA:AA,
                                    MATCH(
                                        A287&amp;B287,AG:AG,
                                        0)
                                ),
                                "Não encontrado")
                        )</f>
        <v>39.456640799999995</v>
      </c>
      <c r="AA287" s="21">
        <f>G287*Z287</f>
        <v>8.1359593329599988</v>
      </c>
      <c r="AB287" s="45"/>
      <c r="AC287" s="45"/>
      <c r="AD287" s="61" t="s">
        <v>89</v>
      </c>
      <c r="AE287" s="72"/>
      <c r="AF287" s="72"/>
    </row>
    <row r="288" spans="1:33" ht="25.5" x14ac:dyDescent="0.2">
      <c r="A288" s="54" t="s">
        <v>655</v>
      </c>
      <c r="B288" s="55" t="s">
        <v>98</v>
      </c>
      <c r="C288" s="69" t="s">
        <v>46</v>
      </c>
      <c r="D288" s="57" t="s">
        <v>488</v>
      </c>
      <c r="E288" s="57" t="s">
        <v>656</v>
      </c>
      <c r="F288" s="16" t="s">
        <v>511</v>
      </c>
      <c r="G288" s="16">
        <v>0.20619999999999999</v>
      </c>
      <c r="H288" s="20">
        <f>IF(
                        C288="INSUMO",
                                        IFERROR(
                                            IF(
                                                INDEX(
                                                    Insumos!C:C,
                                                    MATCH(
                                                        A288&amp;B288,
                                                        Insumos!I:I,
                                                        0)
                                                )="Material",
                                                INDEX(
                                                    Insumos!F:F,
                                                    MATCH(
                                                        A288&amp;B288,
                                                        Insumos!I:I,
                                                        0)
                                                ),
                                                0
                                            ),
                                            "Não encontrado"),
                                        IFERROR(
                                            INDEX(I:I,
                                                MATCH(
                                                    A288&amp;B288,AG:AG,
                                                    0)
                                            ),
                                            "Não encontrado")
                                    )</f>
        <v>4.25</v>
      </c>
      <c r="I288" s="20">
        <f>H288*G288/1</f>
        <v>0.87634999999999996</v>
      </c>
      <c r="J288" s="20">
        <f t="shared" si="60"/>
        <v>20.0825152</v>
      </c>
      <c r="K288" s="20">
        <f t="shared" si="60"/>
        <v>4.1410146342399994</v>
      </c>
      <c r="L288" s="20">
        <f>IF(
                        C288="INSUMO",
                                        IFERROR(
                                            IF(
                                                INDEX(
                                                    Insumos!C:C,
                                                    MATCH(
                                                        A288&amp;B288,
                                                        Insumos!I:I,
                                                        0)
                                                )="Mao_obra",
                                                INDEX(
                                                    Insumos!F:F,
                                                    MATCH(
                                                        A288&amp;B288,
                                                        Insumos!I:I,
                                                        0)
                                                ),
                                                0
                                            ),
                                            "Não encontrado"),
                                        IFERROR(
                                            INDEX(M:M,
                                                MATCH(
                                                    A288&amp;B288,AG:AG,
                                                    0)
                                            ),
                                            "Não encontrado")
                                    )</f>
        <v>20.0825152</v>
      </c>
      <c r="M288" s="20">
        <f>L288*G288/1</f>
        <v>4.1410146342399994</v>
      </c>
      <c r="N288" s="20">
        <f>IF(
                        C288="INSUMO",
                                        IFERROR(
                                            IF(
                                                INDEX(
                                                    Insumos!C:C,
                                                    MATCH(
                                                        A288&amp;B288,
                                                        Insumos!I:I,
                                                        0)
                                                )="Equipamento",
                                                INDEX(
                                                    Insumos!F:F,
                                                    MATCH(
                                                        A288&amp;B288,
                                                        Insumos!I:I,
                                                        0)
                                                ),
                                                0
                                            ),
                                            "Não encontrado"),
                                        IFERROR(
                                            INDEX(O:O,
                                                MATCH(
                                                    A288&amp;B288,AG:AG,
                                                    0)
                                            ),
                                            "Não encontrado")
                                    )</f>
        <v>0</v>
      </c>
      <c r="O288" s="20">
        <f>N288*G288/1</f>
        <v>0</v>
      </c>
      <c r="P288" s="20">
        <f>IF(
                        C288="INSUMO",
                                        IFERROR(
                                            IF(
                                                INDEX(
                                                    Insumos!C:C,
                                                    MATCH(
                                                        A288&amp;B288,
                                                        Insumos!I:I,
                                                        0)
                                                )="Transporte",
                                                INDEX(
                                                    Insumos!F:F,
                                                    MATCH(
                                                        A288&amp;B288,
                                                        Insumos!I:I,
                                                        0)
                                                ),
                                                0
                                            ),
                                            "Não encontrado"),
                                        IFERROR(
                                            INDEX(Q:Q,
                                                MATCH(
                                                    A288&amp;B288,AG:AG,
                                                    0)
                                            ),
                                            "Não encontrado")
                                    )</f>
        <v>0</v>
      </c>
      <c r="Q288" s="20">
        <f>P288*G288/1</f>
        <v>0</v>
      </c>
      <c r="R288" s="20">
        <f>IF(
                        C288="INSUMO",
                                        IFERROR(
                                            IF(
                                                INDEX(
                                                    Insumos!C:C,
                                                    MATCH(
                                                        A288&amp;B288,
                                                        Insumos!I:I,
                                                        0)
                                                )="Terceirizados",
                                                INDEX(
                                                    Insumos!F:F,
                                                    MATCH(
                                                        A288&amp;B288,
                                                        Insumos!I:I,
                                                        0)
                                                ),
                                                0
                                            ),
                                            "Não encontrado"),
                                        IFERROR(
                                            INDEX(S:S,
                                                MATCH(
                                                    A288&amp;B288,AG:AG,
                                                    0)
                                            ),
                                            "Não encontrado")
                                    )</f>
        <v>0</v>
      </c>
      <c r="S288" s="20">
        <f>R288*G288/1</f>
        <v>0</v>
      </c>
      <c r="T288" s="20">
        <f>IF(
                        C288="INSUMO",
                                        IFERROR(
                                            IF(
                                                INDEX(
                                                    Insumos!C:C,
                                                    MATCH(
                                                        A288&amp;B288,
                                                        Insumos!I:I,
                                                        0)
                                                )="Comissionamento",
                                                INDEX(
                                                    Insumos!F:F,
                                                    MATCH(
                                                        A288&amp;B288,
                                                        Insumos!I:I,
                                                        0)
                                                ),
                                                0
                                            ),
                                            "Não encontrado"),
                                        IFERROR(
                                            INDEX(U:U,
                                                MATCH(
                                                    A288&amp;B288,AG:AG,
                                                    0)
                                            ),
                                            "Não encontrado")
                                    )</f>
        <v>0</v>
      </c>
      <c r="U288" s="20">
        <f>T288*G288/1</f>
        <v>0</v>
      </c>
      <c r="V288" s="20">
        <f>IF(
                        C288="INSUMO",
                                        IFERROR(
                                            IF(
                                                INDEX(
                                                    Insumos!C:C,
                                                    MATCH(
                                                        A288&amp;B288,
                                                        Insumos!I:I,
                                                        0)
                                                )="Verba",
                                                INDEX(
                                                    Insumos!F:F,
                                                    MATCH(
                                                        A288&amp;B288,
                                                        Insumos!I:I,
                                                        0)
                                                ),
                                                0
                                            ),
                                            "Não encontrado"),
                                        IFERROR(
                                            INDEX(W:W,
                                                MATCH(
                                                    A288&amp;B288,AG:AG,
                                                    0)
                                            ),
                                            "Não encontrado")
                                    )</f>
        <v>0</v>
      </c>
      <c r="W288" s="20">
        <f>V288*G288/1</f>
        <v>0</v>
      </c>
      <c r="X288" s="20">
        <f>IF(
                        C288="INSUMO",
                                        IFERROR(
                                            IF(
                                                INDEX(
                                                    Insumos!C:C,
                                                    MATCH(
                                                        A288&amp;B288,
                                                        Insumos!I:I,
                                                        0)
                                                )="Outro",
                                                INDEX(
                                                    Insumos!F:F,
                                                    MATCH(
                                                        A288&amp;B288,
                                                        Insumos!I:I,
                                                        0)
                                                ),
                                                0
                                            ),
                                            "Não encontrado"),
                                        IFERROR(
                                            INDEX(Y:Y,
                                                MATCH(
                                                    A288&amp;B288,AG:AG,
                                                    0)
                                            ),
                                            "Não encontrado")
                                    )</f>
        <v>0</v>
      </c>
      <c r="Y288" s="20">
        <f>X288*G288/1</f>
        <v>0</v>
      </c>
      <c r="Z288" s="20">
        <f>IF(
                            C288="INSUMO",
                            IFERROR(
                                INDEX(
                                    Insumos!F:F,
                                    MATCH(
                                        A288&amp;B288,
                                        Insumos!I:I,
                                        0)
                                ),
                                "Não encontrado"),
                            IFERROR(
                                INDEX(AA:AA,
                                    MATCH(
                                        A288&amp;B288,AG:AG,
                                        0)
                                ),
                                "Não encontrado")
                        )</f>
        <v>24.3325152</v>
      </c>
      <c r="AA288" s="20">
        <f>G288*Z288</f>
        <v>5.0173646342399998</v>
      </c>
      <c r="AB288" s="44"/>
      <c r="AC288" s="44"/>
      <c r="AD288" s="57" t="s">
        <v>89</v>
      </c>
      <c r="AE288" s="70"/>
      <c r="AF288" s="70"/>
    </row>
    <row r="289" spans="1:33" ht="25.5" x14ac:dyDescent="0.2">
      <c r="A289" s="59" t="s">
        <v>735</v>
      </c>
      <c r="B289" s="60" t="s">
        <v>45</v>
      </c>
      <c r="C289" s="71" t="s">
        <v>58</v>
      </c>
      <c r="D289" s="61" t="s">
        <v>488</v>
      </c>
      <c r="E289" s="61" t="s">
        <v>376</v>
      </c>
      <c r="F289" s="17" t="s">
        <v>56</v>
      </c>
      <c r="G289" s="17">
        <v>1</v>
      </c>
      <c r="H289" s="21">
        <f>IF(
                        C289="INSUMO",
                                        IFERROR(
                                            IF(
                                                INDEX(
                                                    Insumos!C:C,
                                                    MATCH(
                                                        A289&amp;B289,
                                                        Insumos!I:I,
                                                        0)
                                                )="Material",
                                                INDEX(
                                                    Insumos!F:F,
                                                    MATCH(
                                                        A289&amp;B289,
                                                        Insumos!I:I,
                                                        0)
                                                ),
                                                0
                                            ),
                                            "Não encontrado"),
                                        IFERROR(
                                            INDEX(I:I,
                                                MATCH(
                                                    A289&amp;B289,AG:AG,
                                                    0)
                                            ),
                                            "Não encontrado")
                                    )</f>
        <v>21.75</v>
      </c>
      <c r="I289" s="21">
        <f>H289*G289/1</f>
        <v>21.75</v>
      </c>
      <c r="J289" s="21">
        <f t="shared" si="60"/>
        <v>0</v>
      </c>
      <c r="K289" s="21">
        <f t="shared" si="60"/>
        <v>0</v>
      </c>
      <c r="L289" s="21">
        <f>IF(
                        C289="INSUMO",
                                        IFERROR(
                                            IF(
                                                INDEX(
                                                    Insumos!C:C,
                                                    MATCH(
                                                        A289&amp;B289,
                                                        Insumos!I:I,
                                                        0)
                                                )="Mao_obra",
                                                INDEX(
                                                    Insumos!F:F,
                                                    MATCH(
                                                        A289&amp;B289,
                                                        Insumos!I:I,
                                                        0)
                                                ),
                                                0
                                            ),
                                            "Não encontrado"),
                                        IFERROR(
                                            INDEX(M:M,
                                                MATCH(
                                                    A289&amp;B289,AG:AG,
                                                    0)
                                            ),
                                            "Não encontrado")
                                    )</f>
        <v>0</v>
      </c>
      <c r="M289" s="21">
        <f>L289*G289/1</f>
        <v>0</v>
      </c>
      <c r="N289" s="21">
        <f>IF(
                        C289="INSUMO",
                                        IFERROR(
                                            IF(
                                                INDEX(
                                                    Insumos!C:C,
                                                    MATCH(
                                                        A289&amp;B289,
                                                        Insumos!I:I,
                                                        0)
                                                )="Equipamento",
                                                INDEX(
                                                    Insumos!F:F,
                                                    MATCH(
                                                        A289&amp;B289,
                                                        Insumos!I:I,
                                                        0)
                                                ),
                                                0
                                            ),
                                            "Não encontrado"),
                                        IFERROR(
                                            INDEX(O:O,
                                                MATCH(
                                                    A289&amp;B289,AG:AG,
                                                    0)
                                            ),
                                            "Não encontrado")
                                    )</f>
        <v>0</v>
      </c>
      <c r="O289" s="21">
        <f>N289*G289/1</f>
        <v>0</v>
      </c>
      <c r="P289" s="21">
        <f>IF(
                        C289="INSUMO",
                                        IFERROR(
                                            IF(
                                                INDEX(
                                                    Insumos!C:C,
                                                    MATCH(
                                                        A289&amp;B289,
                                                        Insumos!I:I,
                                                        0)
                                                )="Transporte",
                                                INDEX(
                                                    Insumos!F:F,
                                                    MATCH(
                                                        A289&amp;B289,
                                                        Insumos!I:I,
                                                        0)
                                                ),
                                                0
                                            ),
                                            "Não encontrado"),
                                        IFERROR(
                                            INDEX(Q:Q,
                                                MATCH(
                                                    A289&amp;B289,AG:AG,
                                                    0)
                                            ),
                                            "Não encontrado")
                                    )</f>
        <v>0</v>
      </c>
      <c r="Q289" s="21">
        <f>P289*G289/1</f>
        <v>0</v>
      </c>
      <c r="R289" s="21">
        <f>IF(
                        C289="INSUMO",
                                        IFERROR(
                                            IF(
                                                INDEX(
                                                    Insumos!C:C,
                                                    MATCH(
                                                        A289&amp;B289,
                                                        Insumos!I:I,
                                                        0)
                                                )="Terceirizados",
                                                INDEX(
                                                    Insumos!F:F,
                                                    MATCH(
                                                        A289&amp;B289,
                                                        Insumos!I:I,
                                                        0)
                                                ),
                                                0
                                            ),
                                            "Não encontrado"),
                                        IFERROR(
                                            INDEX(S:S,
                                                MATCH(
                                                    A289&amp;B289,AG:AG,
                                                    0)
                                            ),
                                            "Não encontrado")
                                    )</f>
        <v>0</v>
      </c>
      <c r="S289" s="21">
        <f>R289*G289/1</f>
        <v>0</v>
      </c>
      <c r="T289" s="21">
        <f>IF(
                        C289="INSUMO",
                                        IFERROR(
                                            IF(
                                                INDEX(
                                                    Insumos!C:C,
                                                    MATCH(
                                                        A289&amp;B289,
                                                        Insumos!I:I,
                                                        0)
                                                )="Comissionamento",
                                                INDEX(
                                                    Insumos!F:F,
                                                    MATCH(
                                                        A289&amp;B289,
                                                        Insumos!I:I,
                                                        0)
                                                ),
                                                0
                                            ),
                                            "Não encontrado"),
                                        IFERROR(
                                            INDEX(U:U,
                                                MATCH(
                                                    A289&amp;B289,AG:AG,
                                                    0)
                                            ),
                                            "Não encontrado")
                                    )</f>
        <v>0</v>
      </c>
      <c r="U289" s="21">
        <f>T289*G289/1</f>
        <v>0</v>
      </c>
      <c r="V289" s="21">
        <f>IF(
                        C289="INSUMO",
                                        IFERROR(
                                            IF(
                                                INDEX(
                                                    Insumos!C:C,
                                                    MATCH(
                                                        A289&amp;B289,
                                                        Insumos!I:I,
                                                        0)
                                                )="Verba",
                                                INDEX(
                                                    Insumos!F:F,
                                                    MATCH(
                                                        A289&amp;B289,
                                                        Insumos!I:I,
                                                        0)
                                                ),
                                                0
                                            ),
                                            "Não encontrado"),
                                        IFERROR(
                                            INDEX(W:W,
                                                MATCH(
                                                    A289&amp;B289,AG:AG,
                                                    0)
                                            ),
                                            "Não encontrado")
                                    )</f>
        <v>0</v>
      </c>
      <c r="W289" s="21">
        <f>V289*G289/1</f>
        <v>0</v>
      </c>
      <c r="X289" s="21">
        <f>IF(
                        C289="INSUMO",
                                        IFERROR(
                                            IF(
                                                INDEX(
                                                    Insumos!C:C,
                                                    MATCH(
                                                        A289&amp;B289,
                                                        Insumos!I:I,
                                                        0)
                                                )="Outro",
                                                INDEX(
                                                    Insumos!F:F,
                                                    MATCH(
                                                        A289&amp;B289,
                                                        Insumos!I:I,
                                                        0)
                                                ),
                                                0
                                            ),
                                            "Não encontrado"),
                                        IFERROR(
                                            INDEX(Y:Y,
                                                MATCH(
                                                    A289&amp;B289,AG:AG,
                                                    0)
                                            ),
                                            "Não encontrado")
                                    )</f>
        <v>0</v>
      </c>
      <c r="Y289" s="21">
        <f>X289*G289/1</f>
        <v>0</v>
      </c>
      <c r="Z289" s="21">
        <f>IF(
                            C289="INSUMO",
                            IFERROR(
                                INDEX(
                                    Insumos!F:F,
                                    MATCH(
                                        A289&amp;B289,
                                        Insumos!I:I,
                                        0)
                                ),
                                "Não encontrado"),
                            IFERROR(
                                INDEX(AA:AA,
                                    MATCH(
                                        A289&amp;B289,AG:AG,
                                        0)
                                ),
                                "Não encontrado")
                        )</f>
        <v>21.75</v>
      </c>
      <c r="AA289" s="21">
        <f>G289*Z289</f>
        <v>21.75</v>
      </c>
      <c r="AB289" s="45"/>
      <c r="AC289" s="45"/>
      <c r="AD289" s="61" t="s">
        <v>89</v>
      </c>
      <c r="AE289" s="72"/>
      <c r="AF289" s="72"/>
    </row>
    <row r="290" spans="1:33" ht="38.25" x14ac:dyDescent="0.2">
      <c r="A290" s="63" t="s">
        <v>378</v>
      </c>
      <c r="B290" s="64" t="s">
        <v>45</v>
      </c>
      <c r="C290" s="65" t="s">
        <v>89</v>
      </c>
      <c r="D290" s="66" t="s">
        <v>488</v>
      </c>
      <c r="E290" s="66" t="s">
        <v>379</v>
      </c>
      <c r="F290" s="67" t="s">
        <v>56</v>
      </c>
      <c r="G290" s="22"/>
      <c r="H290" s="23"/>
      <c r="I290" s="23">
        <f>SUM(I291:I293)</f>
        <v>41.422699999999999</v>
      </c>
      <c r="J290" s="23"/>
      <c r="K290" s="23">
        <f>SUM(K291:K293)</f>
        <v>11.400623967199998</v>
      </c>
      <c r="L290" s="23"/>
      <c r="M290" s="23">
        <f>SUM(M291:M293)</f>
        <v>11.400623967199998</v>
      </c>
      <c r="N290" s="23"/>
      <c r="O290" s="23">
        <f>SUM(O291:O293)</f>
        <v>0</v>
      </c>
      <c r="P290" s="23"/>
      <c r="Q290" s="23">
        <f>SUM(Q291:Q293)</f>
        <v>0</v>
      </c>
      <c r="R290" s="23"/>
      <c r="S290" s="23">
        <f>SUM(S291:S293)</f>
        <v>0</v>
      </c>
      <c r="T290" s="23"/>
      <c r="U290" s="23">
        <f>SUM(U291:U293)</f>
        <v>0</v>
      </c>
      <c r="V290" s="23"/>
      <c r="W290" s="23">
        <f>SUM(W291:W293)</f>
        <v>0</v>
      </c>
      <c r="X290" s="23"/>
      <c r="Y290" s="23">
        <f>SUM(Y291:Y293)</f>
        <v>0</v>
      </c>
      <c r="Z290" s="23"/>
      <c r="AA290" s="23">
        <f>SUM(AA291:AA293)</f>
        <v>52.823323967199997</v>
      </c>
      <c r="AB290" s="43" t="s">
        <v>98</v>
      </c>
      <c r="AC290" s="43"/>
      <c r="AD290" s="66" t="s">
        <v>732</v>
      </c>
      <c r="AE290" s="68" t="s">
        <v>733</v>
      </c>
      <c r="AF290" s="68" t="s">
        <v>734</v>
      </c>
      <c r="AG290" t="str">
        <f>A290&amp;B290&amp;C290</f>
        <v>0418PRÓPRIA</v>
      </c>
    </row>
    <row r="291" spans="1:33" ht="25.5" x14ac:dyDescent="0.2">
      <c r="A291" s="59" t="s">
        <v>653</v>
      </c>
      <c r="B291" s="60" t="s">
        <v>98</v>
      </c>
      <c r="C291" s="71" t="s">
        <v>46</v>
      </c>
      <c r="D291" s="61" t="s">
        <v>488</v>
      </c>
      <c r="E291" s="61" t="s">
        <v>654</v>
      </c>
      <c r="F291" s="17" t="s">
        <v>511</v>
      </c>
      <c r="G291" s="17">
        <v>0.20619999999999999</v>
      </c>
      <c r="H291" s="21">
        <f>IF(
                        C291="INSUMO",
                                        IFERROR(
                                            IF(
                                                INDEX(
                                                    Insumos!C:C,
                                                    MATCH(
                                                        A291&amp;B291,
                                                        Insumos!I:I,
                                                        0)
                                                )="Material",
                                                INDEX(
                                                    Insumos!F:F,
                                                    MATCH(
                                                        A291&amp;B291,
                                                        Insumos!I:I,
                                                        0)
                                                ),
                                                0
                                            ),
                                            "Não encontrado"),
                                        IFERROR(
                                            INDEX(I:I,
                                                MATCH(
                                                    A291&amp;B291,AG:AG,
                                                    0)
                                            ),
                                            "Não encontrado")
                                    )</f>
        <v>4.25</v>
      </c>
      <c r="I291" s="21">
        <f>H291*G291/1</f>
        <v>0.87634999999999996</v>
      </c>
      <c r="J291" s="21">
        <f t="shared" ref="J291:K293" si="61">T291 + N291 + L291 + X291 + R291 + P291 + V291</f>
        <v>35.206640799999995</v>
      </c>
      <c r="K291" s="21">
        <f t="shared" si="61"/>
        <v>7.2596093329599984</v>
      </c>
      <c r="L291" s="21">
        <f>IF(
                        C291="INSUMO",
                                        IFERROR(
                                            IF(
                                                INDEX(
                                                    Insumos!C:C,
                                                    MATCH(
                                                        A291&amp;B291,
                                                        Insumos!I:I,
                                                        0)
                                                )="Mao_obra",
                                                INDEX(
                                                    Insumos!F:F,
                                                    MATCH(
                                                        A291&amp;B291,
                                                        Insumos!I:I,
                                                        0)
                                                ),
                                                0
                                            ),
                                            "Não encontrado"),
                                        IFERROR(
                                            INDEX(M:M,
                                                MATCH(
                                                    A291&amp;B291,AG:AG,
                                                    0)
                                            ),
                                            "Não encontrado")
                                    )</f>
        <v>35.206640799999995</v>
      </c>
      <c r="M291" s="21">
        <f>L291*G291/1</f>
        <v>7.2596093329599984</v>
      </c>
      <c r="N291" s="21">
        <f>IF(
                        C291="INSUMO",
                                        IFERROR(
                                            IF(
                                                INDEX(
                                                    Insumos!C:C,
                                                    MATCH(
                                                        A291&amp;B291,
                                                        Insumos!I:I,
                                                        0)
                                                )="Equipamento",
                                                INDEX(
                                                    Insumos!F:F,
                                                    MATCH(
                                                        A291&amp;B291,
                                                        Insumos!I:I,
                                                        0)
                                                ),
                                                0
                                            ),
                                            "Não encontrado"),
                                        IFERROR(
                                            INDEX(O:O,
                                                MATCH(
                                                    A291&amp;B291,AG:AG,
                                                    0)
                                            ),
                                            "Não encontrado")
                                    )</f>
        <v>0</v>
      </c>
      <c r="O291" s="21">
        <f>N291*G291/1</f>
        <v>0</v>
      </c>
      <c r="P291" s="21">
        <f>IF(
                        C291="INSUMO",
                                        IFERROR(
                                            IF(
                                                INDEX(
                                                    Insumos!C:C,
                                                    MATCH(
                                                        A291&amp;B291,
                                                        Insumos!I:I,
                                                        0)
                                                )="Transporte",
                                                INDEX(
                                                    Insumos!F:F,
                                                    MATCH(
                                                        A291&amp;B291,
                                                        Insumos!I:I,
                                                        0)
                                                ),
                                                0
                                            ),
                                            "Não encontrado"),
                                        IFERROR(
                                            INDEX(Q:Q,
                                                MATCH(
                                                    A291&amp;B291,AG:AG,
                                                    0)
                                            ),
                                            "Não encontrado")
                                    )</f>
        <v>0</v>
      </c>
      <c r="Q291" s="21">
        <f>P291*G291/1</f>
        <v>0</v>
      </c>
      <c r="R291" s="21">
        <f>IF(
                        C291="INSUMO",
                                        IFERROR(
                                            IF(
                                                INDEX(
                                                    Insumos!C:C,
                                                    MATCH(
                                                        A291&amp;B291,
                                                        Insumos!I:I,
                                                        0)
                                                )="Terceirizados",
                                                INDEX(
                                                    Insumos!F:F,
                                                    MATCH(
                                                        A291&amp;B291,
                                                        Insumos!I:I,
                                                        0)
                                                ),
                                                0
                                            ),
                                            "Não encontrado"),
                                        IFERROR(
                                            INDEX(S:S,
                                                MATCH(
                                                    A291&amp;B291,AG:AG,
                                                    0)
                                            ),
                                            "Não encontrado")
                                    )</f>
        <v>0</v>
      </c>
      <c r="S291" s="21">
        <f>R291*G291/1</f>
        <v>0</v>
      </c>
      <c r="T291" s="21">
        <f>IF(
                        C291="INSUMO",
                                        IFERROR(
                                            IF(
                                                INDEX(
                                                    Insumos!C:C,
                                                    MATCH(
                                                        A291&amp;B291,
                                                        Insumos!I:I,
                                                        0)
                                                )="Comissionamento",
                                                INDEX(
                                                    Insumos!F:F,
                                                    MATCH(
                                                        A291&amp;B291,
                                                        Insumos!I:I,
                                                        0)
                                                ),
                                                0
                                            ),
                                            "Não encontrado"),
                                        IFERROR(
                                            INDEX(U:U,
                                                MATCH(
                                                    A291&amp;B291,AG:AG,
                                                    0)
                                            ),
                                            "Não encontrado")
                                    )</f>
        <v>0</v>
      </c>
      <c r="U291" s="21">
        <f>T291*G291/1</f>
        <v>0</v>
      </c>
      <c r="V291" s="21">
        <f>IF(
                        C291="INSUMO",
                                        IFERROR(
                                            IF(
                                                INDEX(
                                                    Insumos!C:C,
                                                    MATCH(
                                                        A291&amp;B291,
                                                        Insumos!I:I,
                                                        0)
                                                )="Verba",
                                                INDEX(
                                                    Insumos!F:F,
                                                    MATCH(
                                                        A291&amp;B291,
                                                        Insumos!I:I,
                                                        0)
                                                ),
                                                0
                                            ),
                                            "Não encontrado"),
                                        IFERROR(
                                            INDEX(W:W,
                                                MATCH(
                                                    A291&amp;B291,AG:AG,
                                                    0)
                                            ),
                                            "Não encontrado")
                                    )</f>
        <v>0</v>
      </c>
      <c r="W291" s="21">
        <f>V291*G291/1</f>
        <v>0</v>
      </c>
      <c r="X291" s="21">
        <f>IF(
                        C291="INSUMO",
                                        IFERROR(
                                            IF(
                                                INDEX(
                                                    Insumos!C:C,
                                                    MATCH(
                                                        A291&amp;B291,
                                                        Insumos!I:I,
                                                        0)
                                                )="Outro",
                                                INDEX(
                                                    Insumos!F:F,
                                                    MATCH(
                                                        A291&amp;B291,
                                                        Insumos!I:I,
                                                        0)
                                                ),
                                                0
                                            ),
                                            "Não encontrado"),
                                        IFERROR(
                                            INDEX(Y:Y,
                                                MATCH(
                                                    A291&amp;B291,AG:AG,
                                                    0)
                                            ),
                                            "Não encontrado")
                                    )</f>
        <v>0</v>
      </c>
      <c r="Y291" s="21">
        <f>X291*G291/1</f>
        <v>0</v>
      </c>
      <c r="Z291" s="21">
        <f>IF(
                            C291="INSUMO",
                            IFERROR(
                                INDEX(
                                    Insumos!F:F,
                                    MATCH(
                                        A291&amp;B291,
                                        Insumos!I:I,
                                        0)
                                ),
                                "Não encontrado"),
                            IFERROR(
                                INDEX(AA:AA,
                                    MATCH(
                                        A291&amp;B291,AG:AG,
                                        0)
                                ),
                                "Não encontrado")
                        )</f>
        <v>39.456640799999995</v>
      </c>
      <c r="AA291" s="21">
        <f>G291*Z291</f>
        <v>8.1359593329599988</v>
      </c>
      <c r="AB291" s="45"/>
      <c r="AC291" s="45"/>
      <c r="AD291" s="61" t="s">
        <v>89</v>
      </c>
      <c r="AE291" s="72"/>
      <c r="AF291" s="72"/>
    </row>
    <row r="292" spans="1:33" ht="25.5" x14ac:dyDescent="0.2">
      <c r="A292" s="54" t="s">
        <v>655</v>
      </c>
      <c r="B292" s="55" t="s">
        <v>98</v>
      </c>
      <c r="C292" s="69" t="s">
        <v>46</v>
      </c>
      <c r="D292" s="57" t="s">
        <v>488</v>
      </c>
      <c r="E292" s="57" t="s">
        <v>656</v>
      </c>
      <c r="F292" s="16" t="s">
        <v>511</v>
      </c>
      <c r="G292" s="16">
        <v>0.20619999999999999</v>
      </c>
      <c r="H292" s="20">
        <f>IF(
                        C292="INSUMO",
                                        IFERROR(
                                            IF(
                                                INDEX(
                                                    Insumos!C:C,
                                                    MATCH(
                                                        A292&amp;B292,
                                                        Insumos!I:I,
                                                        0)
                                                )="Material",
                                                INDEX(
                                                    Insumos!F:F,
                                                    MATCH(
                                                        A292&amp;B292,
                                                        Insumos!I:I,
                                                        0)
                                                ),
                                                0
                                            ),
                                            "Não encontrado"),
                                        IFERROR(
                                            INDEX(I:I,
                                                MATCH(
                                                    A292&amp;B292,AG:AG,
                                                    0)
                                            ),
                                            "Não encontrado")
                                    )</f>
        <v>4.25</v>
      </c>
      <c r="I292" s="20">
        <f>H292*G292/1</f>
        <v>0.87634999999999996</v>
      </c>
      <c r="J292" s="20">
        <f t="shared" si="61"/>
        <v>20.0825152</v>
      </c>
      <c r="K292" s="20">
        <f t="shared" si="61"/>
        <v>4.1410146342399994</v>
      </c>
      <c r="L292" s="20">
        <f>IF(
                        C292="INSUMO",
                                        IFERROR(
                                            IF(
                                                INDEX(
                                                    Insumos!C:C,
                                                    MATCH(
                                                        A292&amp;B292,
                                                        Insumos!I:I,
                                                        0)
                                                )="Mao_obra",
                                                INDEX(
                                                    Insumos!F:F,
                                                    MATCH(
                                                        A292&amp;B292,
                                                        Insumos!I:I,
                                                        0)
                                                ),
                                                0
                                            ),
                                            "Não encontrado"),
                                        IFERROR(
                                            INDEX(M:M,
                                                MATCH(
                                                    A292&amp;B292,AG:AG,
                                                    0)
                                            ),
                                            "Não encontrado")
                                    )</f>
        <v>20.0825152</v>
      </c>
      <c r="M292" s="20">
        <f>L292*G292/1</f>
        <v>4.1410146342399994</v>
      </c>
      <c r="N292" s="20">
        <f>IF(
                        C292="INSUMO",
                                        IFERROR(
                                            IF(
                                                INDEX(
                                                    Insumos!C:C,
                                                    MATCH(
                                                        A292&amp;B292,
                                                        Insumos!I:I,
                                                        0)
                                                )="Equipamento",
                                                INDEX(
                                                    Insumos!F:F,
                                                    MATCH(
                                                        A292&amp;B292,
                                                        Insumos!I:I,
                                                        0)
                                                ),
                                                0
                                            ),
                                            "Não encontrado"),
                                        IFERROR(
                                            INDEX(O:O,
                                                MATCH(
                                                    A292&amp;B292,AG:AG,
                                                    0)
                                            ),
                                            "Não encontrado")
                                    )</f>
        <v>0</v>
      </c>
      <c r="O292" s="20">
        <f>N292*G292/1</f>
        <v>0</v>
      </c>
      <c r="P292" s="20">
        <f>IF(
                        C292="INSUMO",
                                        IFERROR(
                                            IF(
                                                INDEX(
                                                    Insumos!C:C,
                                                    MATCH(
                                                        A292&amp;B292,
                                                        Insumos!I:I,
                                                        0)
                                                )="Transporte",
                                                INDEX(
                                                    Insumos!F:F,
                                                    MATCH(
                                                        A292&amp;B292,
                                                        Insumos!I:I,
                                                        0)
                                                ),
                                                0
                                            ),
                                            "Não encontrado"),
                                        IFERROR(
                                            INDEX(Q:Q,
                                                MATCH(
                                                    A292&amp;B292,AG:AG,
                                                    0)
                                            ),
                                            "Não encontrado")
                                    )</f>
        <v>0</v>
      </c>
      <c r="Q292" s="20">
        <f>P292*G292/1</f>
        <v>0</v>
      </c>
      <c r="R292" s="20">
        <f>IF(
                        C292="INSUMO",
                                        IFERROR(
                                            IF(
                                                INDEX(
                                                    Insumos!C:C,
                                                    MATCH(
                                                        A292&amp;B292,
                                                        Insumos!I:I,
                                                        0)
                                                )="Terceirizados",
                                                INDEX(
                                                    Insumos!F:F,
                                                    MATCH(
                                                        A292&amp;B292,
                                                        Insumos!I:I,
                                                        0)
                                                ),
                                                0
                                            ),
                                            "Não encontrado"),
                                        IFERROR(
                                            INDEX(S:S,
                                                MATCH(
                                                    A292&amp;B292,AG:AG,
                                                    0)
                                            ),
                                            "Não encontrado")
                                    )</f>
        <v>0</v>
      </c>
      <c r="S292" s="20">
        <f>R292*G292/1</f>
        <v>0</v>
      </c>
      <c r="T292" s="20">
        <f>IF(
                        C292="INSUMO",
                                        IFERROR(
                                            IF(
                                                INDEX(
                                                    Insumos!C:C,
                                                    MATCH(
                                                        A292&amp;B292,
                                                        Insumos!I:I,
                                                        0)
                                                )="Comissionamento",
                                                INDEX(
                                                    Insumos!F:F,
                                                    MATCH(
                                                        A292&amp;B292,
                                                        Insumos!I:I,
                                                        0)
                                                ),
                                                0
                                            ),
                                            "Não encontrado"),
                                        IFERROR(
                                            INDEX(U:U,
                                                MATCH(
                                                    A292&amp;B292,AG:AG,
                                                    0)
                                            ),
                                            "Não encontrado")
                                    )</f>
        <v>0</v>
      </c>
      <c r="U292" s="20">
        <f>T292*G292/1</f>
        <v>0</v>
      </c>
      <c r="V292" s="20">
        <f>IF(
                        C292="INSUMO",
                                        IFERROR(
                                            IF(
                                                INDEX(
                                                    Insumos!C:C,
                                                    MATCH(
                                                        A292&amp;B292,
                                                        Insumos!I:I,
                                                        0)
                                                )="Verba",
                                                INDEX(
                                                    Insumos!F:F,
                                                    MATCH(
                                                        A292&amp;B292,
                                                        Insumos!I:I,
                                                        0)
                                                ),
                                                0
                                            ),
                                            "Não encontrado"),
                                        IFERROR(
                                            INDEX(W:W,
                                                MATCH(
                                                    A292&amp;B292,AG:AG,
                                                    0)
                                            ),
                                            "Não encontrado")
                                    )</f>
        <v>0</v>
      </c>
      <c r="W292" s="20">
        <f>V292*G292/1</f>
        <v>0</v>
      </c>
      <c r="X292" s="20">
        <f>IF(
                        C292="INSUMO",
                                        IFERROR(
                                            IF(
                                                INDEX(
                                                    Insumos!C:C,
                                                    MATCH(
                                                        A292&amp;B292,
                                                        Insumos!I:I,
                                                        0)
                                                )="Outro",
                                                INDEX(
                                                    Insumos!F:F,
                                                    MATCH(
                                                        A292&amp;B292,
                                                        Insumos!I:I,
                                                        0)
                                                ),
                                                0
                                            ),
                                            "Não encontrado"),
                                        IFERROR(
                                            INDEX(Y:Y,
                                                MATCH(
                                                    A292&amp;B292,AG:AG,
                                                    0)
                                            ),
                                            "Não encontrado")
                                    )</f>
        <v>0</v>
      </c>
      <c r="Y292" s="20">
        <f>X292*G292/1</f>
        <v>0</v>
      </c>
      <c r="Z292" s="20">
        <f>IF(
                            C292="INSUMO",
                            IFERROR(
                                INDEX(
                                    Insumos!F:F,
                                    MATCH(
                                        A292&amp;B292,
                                        Insumos!I:I,
                                        0)
                                ),
                                "Não encontrado"),
                            IFERROR(
                                INDEX(AA:AA,
                                    MATCH(
                                        A292&amp;B292,AG:AG,
                                        0)
                                ),
                                "Não encontrado")
                        )</f>
        <v>24.3325152</v>
      </c>
      <c r="AA292" s="20">
        <f>G292*Z292</f>
        <v>5.0173646342399998</v>
      </c>
      <c r="AB292" s="44"/>
      <c r="AC292" s="44"/>
      <c r="AD292" s="57" t="s">
        <v>89</v>
      </c>
      <c r="AE292" s="70"/>
      <c r="AF292" s="70"/>
    </row>
    <row r="293" spans="1:33" x14ac:dyDescent="0.2">
      <c r="A293" s="59" t="s">
        <v>736</v>
      </c>
      <c r="B293" s="60" t="s">
        <v>45</v>
      </c>
      <c r="C293" s="71" t="s">
        <v>58</v>
      </c>
      <c r="D293" s="61" t="s">
        <v>488</v>
      </c>
      <c r="E293" s="61" t="s">
        <v>737</v>
      </c>
      <c r="F293" s="17" t="s">
        <v>56</v>
      </c>
      <c r="G293" s="17">
        <v>1</v>
      </c>
      <c r="H293" s="21">
        <f>IF(
                        C293="INSUMO",
                                        IFERROR(
                                            IF(
                                                INDEX(
                                                    Insumos!C:C,
                                                    MATCH(
                                                        A293&amp;B293,
                                                        Insumos!I:I,
                                                        0)
                                                )="Material",
                                                INDEX(
                                                    Insumos!F:F,
                                                    MATCH(
                                                        A293&amp;B293,
                                                        Insumos!I:I,
                                                        0)
                                                ),
                                                0
                                            ),
                                            "Não encontrado"),
                                        IFERROR(
                                            INDEX(I:I,
                                                MATCH(
                                                    A293&amp;B293,AG:AG,
                                                    0)
                                            ),
                                            "Não encontrado")
                                    )</f>
        <v>39.67</v>
      </c>
      <c r="I293" s="21">
        <f>H293*G293/1</f>
        <v>39.67</v>
      </c>
      <c r="J293" s="21">
        <f t="shared" si="61"/>
        <v>0</v>
      </c>
      <c r="K293" s="21">
        <f t="shared" si="61"/>
        <v>0</v>
      </c>
      <c r="L293" s="21">
        <f>IF(
                        C293="INSUMO",
                                        IFERROR(
                                            IF(
                                                INDEX(
                                                    Insumos!C:C,
                                                    MATCH(
                                                        A293&amp;B293,
                                                        Insumos!I:I,
                                                        0)
                                                )="Mao_obra",
                                                INDEX(
                                                    Insumos!F:F,
                                                    MATCH(
                                                        A293&amp;B293,
                                                        Insumos!I:I,
                                                        0)
                                                ),
                                                0
                                            ),
                                            "Não encontrado"),
                                        IFERROR(
                                            INDEX(M:M,
                                                MATCH(
                                                    A293&amp;B293,AG:AG,
                                                    0)
                                            ),
                                            "Não encontrado")
                                    )</f>
        <v>0</v>
      </c>
      <c r="M293" s="21">
        <f>L293*G293/1</f>
        <v>0</v>
      </c>
      <c r="N293" s="21">
        <f>IF(
                        C293="INSUMO",
                                        IFERROR(
                                            IF(
                                                INDEX(
                                                    Insumos!C:C,
                                                    MATCH(
                                                        A293&amp;B293,
                                                        Insumos!I:I,
                                                        0)
                                                )="Equipamento",
                                                INDEX(
                                                    Insumos!F:F,
                                                    MATCH(
                                                        A293&amp;B293,
                                                        Insumos!I:I,
                                                        0)
                                                ),
                                                0
                                            ),
                                            "Não encontrado"),
                                        IFERROR(
                                            INDEX(O:O,
                                                MATCH(
                                                    A293&amp;B293,AG:AG,
                                                    0)
                                            ),
                                            "Não encontrado")
                                    )</f>
        <v>0</v>
      </c>
      <c r="O293" s="21">
        <f>N293*G293/1</f>
        <v>0</v>
      </c>
      <c r="P293" s="21">
        <f>IF(
                        C293="INSUMO",
                                        IFERROR(
                                            IF(
                                                INDEX(
                                                    Insumos!C:C,
                                                    MATCH(
                                                        A293&amp;B293,
                                                        Insumos!I:I,
                                                        0)
                                                )="Transporte",
                                                INDEX(
                                                    Insumos!F:F,
                                                    MATCH(
                                                        A293&amp;B293,
                                                        Insumos!I:I,
                                                        0)
                                                ),
                                                0
                                            ),
                                            "Não encontrado"),
                                        IFERROR(
                                            INDEX(Q:Q,
                                                MATCH(
                                                    A293&amp;B293,AG:AG,
                                                    0)
                                            ),
                                            "Não encontrado")
                                    )</f>
        <v>0</v>
      </c>
      <c r="Q293" s="21">
        <f>P293*G293/1</f>
        <v>0</v>
      </c>
      <c r="R293" s="21">
        <f>IF(
                        C293="INSUMO",
                                        IFERROR(
                                            IF(
                                                INDEX(
                                                    Insumos!C:C,
                                                    MATCH(
                                                        A293&amp;B293,
                                                        Insumos!I:I,
                                                        0)
                                                )="Terceirizados",
                                                INDEX(
                                                    Insumos!F:F,
                                                    MATCH(
                                                        A293&amp;B293,
                                                        Insumos!I:I,
                                                        0)
                                                ),
                                                0
                                            ),
                                            "Não encontrado"),
                                        IFERROR(
                                            INDEX(S:S,
                                                MATCH(
                                                    A293&amp;B293,AG:AG,
                                                    0)
                                            ),
                                            "Não encontrado")
                                    )</f>
        <v>0</v>
      </c>
      <c r="S293" s="21">
        <f>R293*G293/1</f>
        <v>0</v>
      </c>
      <c r="T293" s="21">
        <f>IF(
                        C293="INSUMO",
                                        IFERROR(
                                            IF(
                                                INDEX(
                                                    Insumos!C:C,
                                                    MATCH(
                                                        A293&amp;B293,
                                                        Insumos!I:I,
                                                        0)
                                                )="Comissionamento",
                                                INDEX(
                                                    Insumos!F:F,
                                                    MATCH(
                                                        A293&amp;B293,
                                                        Insumos!I:I,
                                                        0)
                                                ),
                                                0
                                            ),
                                            "Não encontrado"),
                                        IFERROR(
                                            INDEX(U:U,
                                                MATCH(
                                                    A293&amp;B293,AG:AG,
                                                    0)
                                            ),
                                            "Não encontrado")
                                    )</f>
        <v>0</v>
      </c>
      <c r="U293" s="21">
        <f>T293*G293/1</f>
        <v>0</v>
      </c>
      <c r="V293" s="21">
        <f>IF(
                        C293="INSUMO",
                                        IFERROR(
                                            IF(
                                                INDEX(
                                                    Insumos!C:C,
                                                    MATCH(
                                                        A293&amp;B293,
                                                        Insumos!I:I,
                                                        0)
                                                )="Verba",
                                                INDEX(
                                                    Insumos!F:F,
                                                    MATCH(
                                                        A293&amp;B293,
                                                        Insumos!I:I,
                                                        0)
                                                ),
                                                0
                                            ),
                                            "Não encontrado"),
                                        IFERROR(
                                            INDEX(W:W,
                                                MATCH(
                                                    A293&amp;B293,AG:AG,
                                                    0)
                                            ),
                                            "Não encontrado")
                                    )</f>
        <v>0</v>
      </c>
      <c r="W293" s="21">
        <f>V293*G293/1</f>
        <v>0</v>
      </c>
      <c r="X293" s="21">
        <f>IF(
                        C293="INSUMO",
                                        IFERROR(
                                            IF(
                                                INDEX(
                                                    Insumos!C:C,
                                                    MATCH(
                                                        A293&amp;B293,
                                                        Insumos!I:I,
                                                        0)
                                                )="Outro",
                                                INDEX(
                                                    Insumos!F:F,
                                                    MATCH(
                                                        A293&amp;B293,
                                                        Insumos!I:I,
                                                        0)
                                                ),
                                                0
                                            ),
                                            "Não encontrado"),
                                        IFERROR(
                                            INDEX(Y:Y,
                                                MATCH(
                                                    A293&amp;B293,AG:AG,
                                                    0)
                                            ),
                                            "Não encontrado")
                                    )</f>
        <v>0</v>
      </c>
      <c r="Y293" s="21">
        <f>X293*G293/1</f>
        <v>0</v>
      </c>
      <c r="Z293" s="21">
        <f>IF(
                            C293="INSUMO",
                            IFERROR(
                                INDEX(
                                    Insumos!F:F,
                                    MATCH(
                                        A293&amp;B293,
                                        Insumos!I:I,
                                        0)
                                ),
                                "Não encontrado"),
                            IFERROR(
                                INDEX(AA:AA,
                                    MATCH(
                                        A293&amp;B293,AG:AG,
                                        0)
                                ),
                                "Não encontrado")
                        )</f>
        <v>39.67</v>
      </c>
      <c r="AA293" s="21">
        <f>G293*Z293</f>
        <v>39.67</v>
      </c>
      <c r="AB293" s="45"/>
      <c r="AC293" s="45"/>
      <c r="AD293" s="61" t="s">
        <v>89</v>
      </c>
      <c r="AE293" s="72"/>
      <c r="AF293" s="72"/>
    </row>
    <row r="294" spans="1:33" ht="25.5" x14ac:dyDescent="0.2">
      <c r="A294" s="63" t="s">
        <v>381</v>
      </c>
      <c r="B294" s="64" t="s">
        <v>45</v>
      </c>
      <c r="C294" s="65" t="s">
        <v>89</v>
      </c>
      <c r="D294" s="66" t="s">
        <v>488</v>
      </c>
      <c r="E294" s="66" t="s">
        <v>382</v>
      </c>
      <c r="F294" s="67" t="s">
        <v>66</v>
      </c>
      <c r="G294" s="22"/>
      <c r="H294" s="23"/>
      <c r="I294" s="23">
        <f>SUM(I295:I296)</f>
        <v>0.24510499999999999</v>
      </c>
      <c r="J294" s="23"/>
      <c r="K294" s="23">
        <f>SUM(K295:K296)</f>
        <v>1.3271225423200002</v>
      </c>
      <c r="L294" s="23"/>
      <c r="M294" s="23">
        <f>SUM(M295:M296)</f>
        <v>1.3271225423200002</v>
      </c>
      <c r="N294" s="23"/>
      <c r="O294" s="23">
        <f>SUM(O295:O296)</f>
        <v>0</v>
      </c>
      <c r="P294" s="23"/>
      <c r="Q294" s="23">
        <f>SUM(Q295:Q296)</f>
        <v>0</v>
      </c>
      <c r="R294" s="23"/>
      <c r="S294" s="23">
        <f>SUM(S295:S296)</f>
        <v>0</v>
      </c>
      <c r="T294" s="23"/>
      <c r="U294" s="23">
        <f>SUM(U295:U296)</f>
        <v>0</v>
      </c>
      <c r="V294" s="23"/>
      <c r="W294" s="23">
        <f>SUM(W295:W296)</f>
        <v>0</v>
      </c>
      <c r="X294" s="23"/>
      <c r="Y294" s="23">
        <f>SUM(Y295:Y296)</f>
        <v>0</v>
      </c>
      <c r="Z294" s="23"/>
      <c r="AA294" s="23">
        <f>SUM(AA295:AA296)</f>
        <v>1.5722275423199998</v>
      </c>
      <c r="AB294" s="43" t="s">
        <v>89</v>
      </c>
      <c r="AC294" s="43"/>
      <c r="AD294" s="66" t="s">
        <v>89</v>
      </c>
      <c r="AE294" s="68" t="s">
        <v>89</v>
      </c>
      <c r="AF294" s="68" t="s">
        <v>600</v>
      </c>
      <c r="AG294" t="str">
        <f>A294&amp;B294&amp;C294</f>
        <v>0372PRÓPRIA</v>
      </c>
    </row>
    <row r="295" spans="1:33" ht="25.5" x14ac:dyDescent="0.2">
      <c r="A295" s="59" t="s">
        <v>514</v>
      </c>
      <c r="B295" s="60" t="s">
        <v>98</v>
      </c>
      <c r="C295" s="71" t="s">
        <v>46</v>
      </c>
      <c r="D295" s="61" t="s">
        <v>488</v>
      </c>
      <c r="E295" s="61" t="s">
        <v>515</v>
      </c>
      <c r="F295" s="17" t="s">
        <v>511</v>
      </c>
      <c r="G295" s="17">
        <v>4.3499999999999997E-2</v>
      </c>
      <c r="H295" s="21">
        <f>IF(
                        C295="INSUMO",
                                        IFERROR(
                                            IF(
                                                INDEX(
                                                    Insumos!C:C,
                                                    MATCH(
                                                        A295&amp;B295,
                                                        Insumos!I:I,
                                                        0)
                                                )="Material",
                                                INDEX(
                                                    Insumos!F:F,
                                                    MATCH(
                                                        A295&amp;B295,
                                                        Insumos!I:I,
                                                        0)
                                                ),
                                                0
                                            ),
                                            "Não encontrado"),
                                        IFERROR(
                                            INDEX(I:I,
                                                MATCH(
                                                    A295&amp;B295,AG:AG,
                                                    0)
                                            ),
                                            "Não encontrado")
                                    )</f>
        <v>4.13</v>
      </c>
      <c r="I295" s="21">
        <f>H295*G295/1</f>
        <v>0.17965499999999998</v>
      </c>
      <c r="J295" s="21">
        <f>T295 + N295 + L295 + X295 + R295 + P295 + V295</f>
        <v>18.044604000000003</v>
      </c>
      <c r="K295" s="21">
        <f>U295 + O295 + M295 + Y295 + S295 + Q295 + W295</f>
        <v>0.7849402740000001</v>
      </c>
      <c r="L295" s="21">
        <f>IF(
                        C295="INSUMO",
                                        IFERROR(
                                            IF(
                                                INDEX(
                                                    Insumos!C:C,
                                                    MATCH(
                                                        A295&amp;B295,
                                                        Insumos!I:I,
                                                        0)
                                                )="Mao_obra",
                                                INDEX(
                                                    Insumos!F:F,
                                                    MATCH(
                                                        A295&amp;B295,
                                                        Insumos!I:I,
                                                        0)
                                                ),
                                                0
                                            ),
                                            "Não encontrado"),
                                        IFERROR(
                                            INDEX(M:M,
                                                MATCH(
                                                    A295&amp;B295,AG:AG,
                                                    0)
                                            ),
                                            "Não encontrado")
                                    )</f>
        <v>18.044604000000003</v>
      </c>
      <c r="M295" s="21">
        <f>L295*G295/1</f>
        <v>0.7849402740000001</v>
      </c>
      <c r="N295" s="21">
        <f>IF(
                        C295="INSUMO",
                                        IFERROR(
                                            IF(
                                                INDEX(
                                                    Insumos!C:C,
                                                    MATCH(
                                                        A295&amp;B295,
                                                        Insumos!I:I,
                                                        0)
                                                )="Equipamento",
                                                INDEX(
                                                    Insumos!F:F,
                                                    MATCH(
                                                        A295&amp;B295,
                                                        Insumos!I:I,
                                                        0)
                                                ),
                                                0
                                            ),
                                            "Não encontrado"),
                                        IFERROR(
                                            INDEX(O:O,
                                                MATCH(
                                                    A295&amp;B295,AG:AG,
                                                    0)
                                            ),
                                            "Não encontrado")
                                    )</f>
        <v>0</v>
      </c>
      <c r="O295" s="21">
        <f>N295*G295/1</f>
        <v>0</v>
      </c>
      <c r="P295" s="21">
        <f>IF(
                        C295="INSUMO",
                                        IFERROR(
                                            IF(
                                                INDEX(
                                                    Insumos!C:C,
                                                    MATCH(
                                                        A295&amp;B295,
                                                        Insumos!I:I,
                                                        0)
                                                )="Transporte",
                                                INDEX(
                                                    Insumos!F:F,
                                                    MATCH(
                                                        A295&amp;B295,
                                                        Insumos!I:I,
                                                        0)
                                                ),
                                                0
                                            ),
                                            "Não encontrado"),
                                        IFERROR(
                                            INDEX(Q:Q,
                                                MATCH(
                                                    A295&amp;B295,AG:AG,
                                                    0)
                                            ),
                                            "Não encontrado")
                                    )</f>
        <v>0</v>
      </c>
      <c r="Q295" s="21">
        <f>P295*G295/1</f>
        <v>0</v>
      </c>
      <c r="R295" s="21">
        <f>IF(
                        C295="INSUMO",
                                        IFERROR(
                                            IF(
                                                INDEX(
                                                    Insumos!C:C,
                                                    MATCH(
                                                        A295&amp;B295,
                                                        Insumos!I:I,
                                                        0)
                                                )="Terceirizados",
                                                INDEX(
                                                    Insumos!F:F,
                                                    MATCH(
                                                        A295&amp;B295,
                                                        Insumos!I:I,
                                                        0)
                                                ),
                                                0
                                            ),
                                            "Não encontrado"),
                                        IFERROR(
                                            INDEX(S:S,
                                                MATCH(
                                                    A295&amp;B295,AG:AG,
                                                    0)
                                            ),
                                            "Não encontrado")
                                    )</f>
        <v>0</v>
      </c>
      <c r="S295" s="21">
        <f>R295*G295/1</f>
        <v>0</v>
      </c>
      <c r="T295" s="21">
        <f>IF(
                        C295="INSUMO",
                                        IFERROR(
                                            IF(
                                                INDEX(
                                                    Insumos!C:C,
                                                    MATCH(
                                                        A295&amp;B295,
                                                        Insumos!I:I,
                                                        0)
                                                )="Comissionamento",
                                                INDEX(
                                                    Insumos!F:F,
                                                    MATCH(
                                                        A295&amp;B295,
                                                        Insumos!I:I,
                                                        0)
                                                ),
                                                0
                                            ),
                                            "Não encontrado"),
                                        IFERROR(
                                            INDEX(U:U,
                                                MATCH(
                                                    A295&amp;B295,AG:AG,
                                                    0)
                                            ),
                                            "Não encontrado")
                                    )</f>
        <v>0</v>
      </c>
      <c r="U295" s="21">
        <f>T295*G295/1</f>
        <v>0</v>
      </c>
      <c r="V295" s="21">
        <f>IF(
                        C295="INSUMO",
                                        IFERROR(
                                            IF(
                                                INDEX(
                                                    Insumos!C:C,
                                                    MATCH(
                                                        A295&amp;B295,
                                                        Insumos!I:I,
                                                        0)
                                                )="Verba",
                                                INDEX(
                                                    Insumos!F:F,
                                                    MATCH(
                                                        A295&amp;B295,
                                                        Insumos!I:I,
                                                        0)
                                                ),
                                                0
                                            ),
                                            "Não encontrado"),
                                        IFERROR(
                                            INDEX(W:W,
                                                MATCH(
                                                    A295&amp;B295,AG:AG,
                                                    0)
                                            ),
                                            "Não encontrado")
                                    )</f>
        <v>0</v>
      </c>
      <c r="W295" s="21">
        <f>V295*G295/1</f>
        <v>0</v>
      </c>
      <c r="X295" s="21">
        <f>IF(
                        C295="INSUMO",
                                        IFERROR(
                                            IF(
                                                INDEX(
                                                    Insumos!C:C,
                                                    MATCH(
                                                        A295&amp;B295,
                                                        Insumos!I:I,
                                                        0)
                                                )="Outro",
                                                INDEX(
                                                    Insumos!F:F,
                                                    MATCH(
                                                        A295&amp;B295,
                                                        Insumos!I:I,
                                                        0)
                                                ),
                                                0
                                            ),
                                            "Não encontrado"),
                                        IFERROR(
                                            INDEX(Y:Y,
                                                MATCH(
                                                    A295&amp;B295,AG:AG,
                                                    0)
                                            ),
                                            "Não encontrado")
                                    )</f>
        <v>0</v>
      </c>
      <c r="Y295" s="21">
        <f>X295*G295/1</f>
        <v>0</v>
      </c>
      <c r="Z295" s="21">
        <f>IF(
                            C295="INSUMO",
                            IFERROR(
                                INDEX(
                                    Insumos!F:F,
                                    MATCH(
                                        A295&amp;B295,
                                        Insumos!I:I,
                                        0)
                                ),
                                "Não encontrado"),
                            IFERROR(
                                INDEX(AA:AA,
                                    MATCH(
                                        A295&amp;B295,AG:AG,
                                        0)
                                ),
                                "Não encontrado")
                        )</f>
        <v>22.174604000000002</v>
      </c>
      <c r="AA295" s="21">
        <f>G295*Z295</f>
        <v>0.964595274</v>
      </c>
      <c r="AB295" s="45"/>
      <c r="AC295" s="45"/>
      <c r="AD295" s="61" t="s">
        <v>89</v>
      </c>
      <c r="AE295" s="72"/>
      <c r="AF295" s="72"/>
    </row>
    <row r="296" spans="1:33" ht="25.5" x14ac:dyDescent="0.2">
      <c r="A296" s="54" t="s">
        <v>653</v>
      </c>
      <c r="B296" s="55" t="s">
        <v>98</v>
      </c>
      <c r="C296" s="69" t="s">
        <v>46</v>
      </c>
      <c r="D296" s="57" t="s">
        <v>488</v>
      </c>
      <c r="E296" s="57" t="s">
        <v>654</v>
      </c>
      <c r="F296" s="16" t="s">
        <v>511</v>
      </c>
      <c r="G296" s="16">
        <v>1.54E-2</v>
      </c>
      <c r="H296" s="20">
        <f>IF(
                        C296="INSUMO",
                                        IFERROR(
                                            IF(
                                                INDEX(
                                                    Insumos!C:C,
                                                    MATCH(
                                                        A296&amp;B296,
                                                        Insumos!I:I,
                                                        0)
                                                )="Material",
                                                INDEX(
                                                    Insumos!F:F,
                                                    MATCH(
                                                        A296&amp;B296,
                                                        Insumos!I:I,
                                                        0)
                                                ),
                                                0
                                            ),
                                            "Não encontrado"),
                                        IFERROR(
                                            INDEX(I:I,
                                                MATCH(
                                                    A296&amp;B296,AG:AG,
                                                    0)
                                            ),
                                            "Não encontrado")
                                    )</f>
        <v>4.25</v>
      </c>
      <c r="I296" s="20">
        <f>H296*G296/1</f>
        <v>6.5450000000000008E-2</v>
      </c>
      <c r="J296" s="20">
        <f>T296 + N296 + L296 + X296 + R296 + P296 + V296</f>
        <v>35.206640799999995</v>
      </c>
      <c r="K296" s="20">
        <f>U296 + O296 + M296 + Y296 + S296 + Q296 + W296</f>
        <v>0.54218226831999994</v>
      </c>
      <c r="L296" s="20">
        <f>IF(
                        C296="INSUMO",
                                        IFERROR(
                                            IF(
                                                INDEX(
                                                    Insumos!C:C,
                                                    MATCH(
                                                        A296&amp;B296,
                                                        Insumos!I:I,
                                                        0)
                                                )="Mao_obra",
                                                INDEX(
                                                    Insumos!F:F,
                                                    MATCH(
                                                        A296&amp;B296,
                                                        Insumos!I:I,
                                                        0)
                                                ),
                                                0
                                            ),
                                            "Não encontrado"),
                                        IFERROR(
                                            INDEX(M:M,
                                                MATCH(
                                                    A296&amp;B296,AG:AG,
                                                    0)
                                            ),
                                            "Não encontrado")
                                    )</f>
        <v>35.206640799999995</v>
      </c>
      <c r="M296" s="20">
        <f>L296*G296/1</f>
        <v>0.54218226831999994</v>
      </c>
      <c r="N296" s="20">
        <f>IF(
                        C296="INSUMO",
                                        IFERROR(
                                            IF(
                                                INDEX(
                                                    Insumos!C:C,
                                                    MATCH(
                                                        A296&amp;B296,
                                                        Insumos!I:I,
                                                        0)
                                                )="Equipamento",
                                                INDEX(
                                                    Insumos!F:F,
                                                    MATCH(
                                                        A296&amp;B296,
                                                        Insumos!I:I,
                                                        0)
                                                ),
                                                0
                                            ),
                                            "Não encontrado"),
                                        IFERROR(
                                            INDEX(O:O,
                                                MATCH(
                                                    A296&amp;B296,AG:AG,
                                                    0)
                                            ),
                                            "Não encontrado")
                                    )</f>
        <v>0</v>
      </c>
      <c r="O296" s="20">
        <f>N296*G296/1</f>
        <v>0</v>
      </c>
      <c r="P296" s="20">
        <f>IF(
                        C296="INSUMO",
                                        IFERROR(
                                            IF(
                                                INDEX(
                                                    Insumos!C:C,
                                                    MATCH(
                                                        A296&amp;B296,
                                                        Insumos!I:I,
                                                        0)
                                                )="Transporte",
                                                INDEX(
                                                    Insumos!F:F,
                                                    MATCH(
                                                        A296&amp;B296,
                                                        Insumos!I:I,
                                                        0)
                                                ),
                                                0
                                            ),
                                            "Não encontrado"),
                                        IFERROR(
                                            INDEX(Q:Q,
                                                MATCH(
                                                    A296&amp;B296,AG:AG,
                                                    0)
                                            ),
                                            "Não encontrado")
                                    )</f>
        <v>0</v>
      </c>
      <c r="Q296" s="20">
        <f>P296*G296/1</f>
        <v>0</v>
      </c>
      <c r="R296" s="20">
        <f>IF(
                        C296="INSUMO",
                                        IFERROR(
                                            IF(
                                                INDEX(
                                                    Insumos!C:C,
                                                    MATCH(
                                                        A296&amp;B296,
                                                        Insumos!I:I,
                                                        0)
                                                )="Terceirizados",
                                                INDEX(
                                                    Insumos!F:F,
                                                    MATCH(
                                                        A296&amp;B296,
                                                        Insumos!I:I,
                                                        0)
                                                ),
                                                0
                                            ),
                                            "Não encontrado"),
                                        IFERROR(
                                            INDEX(S:S,
                                                MATCH(
                                                    A296&amp;B296,AG:AG,
                                                    0)
                                            ),
                                            "Não encontrado")
                                    )</f>
        <v>0</v>
      </c>
      <c r="S296" s="20">
        <f>R296*G296/1</f>
        <v>0</v>
      </c>
      <c r="T296" s="20">
        <f>IF(
                        C296="INSUMO",
                                        IFERROR(
                                            IF(
                                                INDEX(
                                                    Insumos!C:C,
                                                    MATCH(
                                                        A296&amp;B296,
                                                        Insumos!I:I,
                                                        0)
                                                )="Comissionamento",
                                                INDEX(
                                                    Insumos!F:F,
                                                    MATCH(
                                                        A296&amp;B296,
                                                        Insumos!I:I,
                                                        0)
                                                ),
                                                0
                                            ),
                                            "Não encontrado"),
                                        IFERROR(
                                            INDEX(U:U,
                                                MATCH(
                                                    A296&amp;B296,AG:AG,
                                                    0)
                                            ),
                                            "Não encontrado")
                                    )</f>
        <v>0</v>
      </c>
      <c r="U296" s="20">
        <f>T296*G296/1</f>
        <v>0</v>
      </c>
      <c r="V296" s="20">
        <f>IF(
                        C296="INSUMO",
                                        IFERROR(
                                            IF(
                                                INDEX(
                                                    Insumos!C:C,
                                                    MATCH(
                                                        A296&amp;B296,
                                                        Insumos!I:I,
                                                        0)
                                                )="Verba",
                                                INDEX(
                                                    Insumos!F:F,
                                                    MATCH(
                                                        A296&amp;B296,
                                                        Insumos!I:I,
                                                        0)
                                                ),
                                                0
                                            ),
                                            "Não encontrado"),
                                        IFERROR(
                                            INDEX(W:W,
                                                MATCH(
                                                    A296&amp;B296,AG:AG,
                                                    0)
                                            ),
                                            "Não encontrado")
                                    )</f>
        <v>0</v>
      </c>
      <c r="W296" s="20">
        <f>V296*G296/1</f>
        <v>0</v>
      </c>
      <c r="X296" s="20">
        <f>IF(
                        C296="INSUMO",
                                        IFERROR(
                                            IF(
                                                INDEX(
                                                    Insumos!C:C,
                                                    MATCH(
                                                        A296&amp;B296,
                                                        Insumos!I:I,
                                                        0)
                                                )="Outro",
                                                INDEX(
                                                    Insumos!F:F,
                                                    MATCH(
                                                        A296&amp;B296,
                                                        Insumos!I:I,
                                                        0)
                                                ),
                                                0
                                            ),
                                            "Não encontrado"),
                                        IFERROR(
                                            INDEX(Y:Y,
                                                MATCH(
                                                    A296&amp;B296,AG:AG,
                                                    0)
                                            ),
                                            "Não encontrado")
                                    )</f>
        <v>0</v>
      </c>
      <c r="Y296" s="20">
        <f>X296*G296/1</f>
        <v>0</v>
      </c>
      <c r="Z296" s="20">
        <f>IF(
                            C296="INSUMO",
                            IFERROR(
                                INDEX(
                                    Insumos!F:F,
                                    MATCH(
                                        A296&amp;B296,
                                        Insumos!I:I,
                                        0)
                                ),
                                "Não encontrado"),
                            IFERROR(
                                INDEX(AA:AA,
                                    MATCH(
                                        A296&amp;B296,AG:AG,
                                        0)
                                ),
                                "Não encontrado")
                        )</f>
        <v>39.456640799999995</v>
      </c>
      <c r="AA296" s="20">
        <f>G296*Z296</f>
        <v>0.60763226831999995</v>
      </c>
      <c r="AB296" s="44"/>
      <c r="AC296" s="44"/>
      <c r="AD296" s="57" t="s">
        <v>89</v>
      </c>
      <c r="AE296" s="70"/>
      <c r="AF296" s="70"/>
    </row>
    <row r="297" spans="1:33" ht="25.5" x14ac:dyDescent="0.2">
      <c r="A297" s="63" t="s">
        <v>384</v>
      </c>
      <c r="B297" s="64" t="s">
        <v>98</v>
      </c>
      <c r="C297" s="65" t="s">
        <v>89</v>
      </c>
      <c r="D297" s="66" t="s">
        <v>488</v>
      </c>
      <c r="E297" s="66" t="s">
        <v>385</v>
      </c>
      <c r="F297" s="67" t="s">
        <v>56</v>
      </c>
      <c r="G297" s="22"/>
      <c r="H297" s="23"/>
      <c r="I297" s="23">
        <f>SUM(I298:I300)</f>
        <v>933.79595000000006</v>
      </c>
      <c r="J297" s="23"/>
      <c r="K297" s="23">
        <f>SUM(K298:K300)</f>
        <v>342.83146960919998</v>
      </c>
      <c r="L297" s="23"/>
      <c r="M297" s="23">
        <f>SUM(M298:M300)</f>
        <v>342.83146960919998</v>
      </c>
      <c r="N297" s="23"/>
      <c r="O297" s="23">
        <f>SUM(O298:O300)</f>
        <v>0</v>
      </c>
      <c r="P297" s="23"/>
      <c r="Q297" s="23">
        <f>SUM(Q298:Q300)</f>
        <v>0</v>
      </c>
      <c r="R297" s="23"/>
      <c r="S297" s="23">
        <f>SUM(S298:S300)</f>
        <v>0</v>
      </c>
      <c r="T297" s="23"/>
      <c r="U297" s="23">
        <f>SUM(U298:U300)</f>
        <v>0</v>
      </c>
      <c r="V297" s="23"/>
      <c r="W297" s="23">
        <f>SUM(W298:W300)</f>
        <v>0</v>
      </c>
      <c r="X297" s="23"/>
      <c r="Y297" s="23">
        <f>SUM(Y298:Y300)</f>
        <v>0</v>
      </c>
      <c r="Z297" s="23"/>
      <c r="AA297" s="23">
        <f>SUM(AA298:AA300)</f>
        <v>1276.6274196091999</v>
      </c>
      <c r="AB297" s="43" t="s">
        <v>89</v>
      </c>
      <c r="AC297" s="43"/>
      <c r="AD297" s="66" t="s">
        <v>89</v>
      </c>
      <c r="AE297" s="68" t="s">
        <v>89</v>
      </c>
      <c r="AF297" s="68" t="s">
        <v>734</v>
      </c>
      <c r="AG297" t="str">
        <f>A297&amp;B297&amp;C297</f>
        <v>98302SINAPI</v>
      </c>
    </row>
    <row r="298" spans="1:33" ht="25.5" x14ac:dyDescent="0.2">
      <c r="A298" s="59" t="s">
        <v>653</v>
      </c>
      <c r="B298" s="60" t="s">
        <v>98</v>
      </c>
      <c r="C298" s="71" t="s">
        <v>46</v>
      </c>
      <c r="D298" s="61" t="s">
        <v>488</v>
      </c>
      <c r="E298" s="61" t="s">
        <v>654</v>
      </c>
      <c r="F298" s="17" t="s">
        <v>511</v>
      </c>
      <c r="G298" s="17">
        <v>6.2007000000000003</v>
      </c>
      <c r="H298" s="21">
        <f>IF(
                        C298="INSUMO",
                                        IFERROR(
                                            IF(
                                                INDEX(
                                                    Insumos!C:C,
                                                    MATCH(
                                                        A298&amp;B298,
                                                        Insumos!I:I,
                                                        0)
                                                )="Material",
                                                INDEX(
                                                    Insumos!F:F,
                                                    MATCH(
                                                        A298&amp;B298,
                                                        Insumos!I:I,
                                                        0)
                                                ),
                                                0
                                            ),
                                            "Não encontrado"),
                                        IFERROR(
                                            INDEX(I:I,
                                                MATCH(
                                                    A298&amp;B298,AG:AG,
                                                    0)
                                            ),
                                            "Não encontrado")
                                    )</f>
        <v>4.25</v>
      </c>
      <c r="I298" s="21">
        <f>H298*G298/1</f>
        <v>26.352975000000001</v>
      </c>
      <c r="J298" s="21">
        <f t="shared" ref="J298:K300" si="62">T298 + N298 + L298 + X298 + R298 + P298 + V298</f>
        <v>35.206640799999995</v>
      </c>
      <c r="K298" s="21">
        <f t="shared" si="62"/>
        <v>218.30581760855998</v>
      </c>
      <c r="L298" s="21">
        <f>IF(
                        C298="INSUMO",
                                        IFERROR(
                                            IF(
                                                INDEX(
                                                    Insumos!C:C,
                                                    MATCH(
                                                        A298&amp;B298,
                                                        Insumos!I:I,
                                                        0)
                                                )="Mao_obra",
                                                INDEX(
                                                    Insumos!F:F,
                                                    MATCH(
                                                        A298&amp;B298,
                                                        Insumos!I:I,
                                                        0)
                                                ),
                                                0
                                            ),
                                            "Não encontrado"),
                                        IFERROR(
                                            INDEX(M:M,
                                                MATCH(
                                                    A298&amp;B298,AG:AG,
                                                    0)
                                            ),
                                            "Não encontrado")
                                    )</f>
        <v>35.206640799999995</v>
      </c>
      <c r="M298" s="21">
        <f>L298*G298/1</f>
        <v>218.30581760855998</v>
      </c>
      <c r="N298" s="21">
        <f>IF(
                        C298="INSUMO",
                                        IFERROR(
                                            IF(
                                                INDEX(
                                                    Insumos!C:C,
                                                    MATCH(
                                                        A298&amp;B298,
                                                        Insumos!I:I,
                                                        0)
                                                )="Equipamento",
                                                INDEX(
                                                    Insumos!F:F,
                                                    MATCH(
                                                        A298&amp;B298,
                                                        Insumos!I:I,
                                                        0)
                                                ),
                                                0
                                            ),
                                            "Não encontrado"),
                                        IFERROR(
                                            INDEX(O:O,
                                                MATCH(
                                                    A298&amp;B298,AG:AG,
                                                    0)
                                            ),
                                            "Não encontrado")
                                    )</f>
        <v>0</v>
      </c>
      <c r="O298" s="21">
        <f>N298*G298/1</f>
        <v>0</v>
      </c>
      <c r="P298" s="21">
        <f>IF(
                        C298="INSUMO",
                                        IFERROR(
                                            IF(
                                                INDEX(
                                                    Insumos!C:C,
                                                    MATCH(
                                                        A298&amp;B298,
                                                        Insumos!I:I,
                                                        0)
                                                )="Transporte",
                                                INDEX(
                                                    Insumos!F:F,
                                                    MATCH(
                                                        A298&amp;B298,
                                                        Insumos!I:I,
                                                        0)
                                                ),
                                                0
                                            ),
                                            "Não encontrado"),
                                        IFERROR(
                                            INDEX(Q:Q,
                                                MATCH(
                                                    A298&amp;B298,AG:AG,
                                                    0)
                                            ),
                                            "Não encontrado")
                                    )</f>
        <v>0</v>
      </c>
      <c r="Q298" s="21">
        <f>P298*G298/1</f>
        <v>0</v>
      </c>
      <c r="R298" s="21">
        <f>IF(
                        C298="INSUMO",
                                        IFERROR(
                                            IF(
                                                INDEX(
                                                    Insumos!C:C,
                                                    MATCH(
                                                        A298&amp;B298,
                                                        Insumos!I:I,
                                                        0)
                                                )="Terceirizados",
                                                INDEX(
                                                    Insumos!F:F,
                                                    MATCH(
                                                        A298&amp;B298,
                                                        Insumos!I:I,
                                                        0)
                                                ),
                                                0
                                            ),
                                            "Não encontrado"),
                                        IFERROR(
                                            INDEX(S:S,
                                                MATCH(
                                                    A298&amp;B298,AG:AG,
                                                    0)
                                            ),
                                            "Não encontrado")
                                    )</f>
        <v>0</v>
      </c>
      <c r="S298" s="21">
        <f>R298*G298/1</f>
        <v>0</v>
      </c>
      <c r="T298" s="21">
        <f>IF(
                        C298="INSUMO",
                                        IFERROR(
                                            IF(
                                                INDEX(
                                                    Insumos!C:C,
                                                    MATCH(
                                                        A298&amp;B298,
                                                        Insumos!I:I,
                                                        0)
                                                )="Comissionamento",
                                                INDEX(
                                                    Insumos!F:F,
                                                    MATCH(
                                                        A298&amp;B298,
                                                        Insumos!I:I,
                                                        0)
                                                ),
                                                0
                                            ),
                                            "Não encontrado"),
                                        IFERROR(
                                            INDEX(U:U,
                                                MATCH(
                                                    A298&amp;B298,AG:AG,
                                                    0)
                                            ),
                                            "Não encontrado")
                                    )</f>
        <v>0</v>
      </c>
      <c r="U298" s="21">
        <f>T298*G298/1</f>
        <v>0</v>
      </c>
      <c r="V298" s="21">
        <f>IF(
                        C298="INSUMO",
                                        IFERROR(
                                            IF(
                                                INDEX(
                                                    Insumos!C:C,
                                                    MATCH(
                                                        A298&amp;B298,
                                                        Insumos!I:I,
                                                        0)
                                                )="Verba",
                                                INDEX(
                                                    Insumos!F:F,
                                                    MATCH(
                                                        A298&amp;B298,
                                                        Insumos!I:I,
                                                        0)
                                                ),
                                                0
                                            ),
                                            "Não encontrado"),
                                        IFERROR(
                                            INDEX(W:W,
                                                MATCH(
                                                    A298&amp;B298,AG:AG,
                                                    0)
                                            ),
                                            "Não encontrado")
                                    )</f>
        <v>0</v>
      </c>
      <c r="W298" s="21">
        <f>V298*G298/1</f>
        <v>0</v>
      </c>
      <c r="X298" s="21">
        <f>IF(
                        C298="INSUMO",
                                        IFERROR(
                                            IF(
                                                INDEX(
                                                    Insumos!C:C,
                                                    MATCH(
                                                        A298&amp;B298,
                                                        Insumos!I:I,
                                                        0)
                                                )="Outro",
                                                INDEX(
                                                    Insumos!F:F,
                                                    MATCH(
                                                        A298&amp;B298,
                                                        Insumos!I:I,
                                                        0)
                                                ),
                                                0
                                            ),
                                            "Não encontrado"),
                                        IFERROR(
                                            INDEX(Y:Y,
                                                MATCH(
                                                    A298&amp;B298,AG:AG,
                                                    0)
                                            ),
                                            "Não encontrado")
                                    )</f>
        <v>0</v>
      </c>
      <c r="Y298" s="21">
        <f>X298*G298/1</f>
        <v>0</v>
      </c>
      <c r="Z298" s="21">
        <f>IF(
                            C298="INSUMO",
                            IFERROR(
                                INDEX(
                                    Insumos!F:F,
                                    MATCH(
                                        A298&amp;B298,
                                        Insumos!I:I,
                                        0)
                                ),
                                "Não encontrado"),
                            IFERROR(
                                INDEX(AA:AA,
                                    MATCH(
                                        A298&amp;B298,AG:AG,
                                        0)
                                ),
                                "Não encontrado")
                        )</f>
        <v>39.456640799999995</v>
      </c>
      <c r="AA298" s="21">
        <f>G298*Z298</f>
        <v>244.65879260855999</v>
      </c>
      <c r="AB298" s="45"/>
      <c r="AC298" s="45"/>
      <c r="AD298" s="61" t="s">
        <v>89</v>
      </c>
      <c r="AE298" s="72"/>
      <c r="AF298" s="72"/>
    </row>
    <row r="299" spans="1:33" ht="25.5" x14ac:dyDescent="0.2">
      <c r="A299" s="54" t="s">
        <v>655</v>
      </c>
      <c r="B299" s="55" t="s">
        <v>98</v>
      </c>
      <c r="C299" s="69" t="s">
        <v>46</v>
      </c>
      <c r="D299" s="57" t="s">
        <v>488</v>
      </c>
      <c r="E299" s="57" t="s">
        <v>656</v>
      </c>
      <c r="F299" s="16" t="s">
        <v>511</v>
      </c>
      <c r="G299" s="16">
        <v>6.2007000000000003</v>
      </c>
      <c r="H299" s="20">
        <f>IF(
                        C299="INSUMO",
                                        IFERROR(
                                            IF(
                                                INDEX(
                                                    Insumos!C:C,
                                                    MATCH(
                                                        A299&amp;B299,
                                                        Insumos!I:I,
                                                        0)
                                                )="Material",
                                                INDEX(
                                                    Insumos!F:F,
                                                    MATCH(
                                                        A299&amp;B299,
                                                        Insumos!I:I,
                                                        0)
                                                ),
                                                0
                                            ),
                                            "Não encontrado"),
                                        IFERROR(
                                            INDEX(I:I,
                                                MATCH(
                                                    A299&amp;B299,AG:AG,
                                                    0)
                                            ),
                                            "Não encontrado")
                                    )</f>
        <v>4.25</v>
      </c>
      <c r="I299" s="20">
        <f>H299*G299/1</f>
        <v>26.352975000000001</v>
      </c>
      <c r="J299" s="20">
        <f t="shared" si="62"/>
        <v>20.0825152</v>
      </c>
      <c r="K299" s="20">
        <f t="shared" si="62"/>
        <v>124.52565200064001</v>
      </c>
      <c r="L299" s="20">
        <f>IF(
                        C299="INSUMO",
                                        IFERROR(
                                            IF(
                                                INDEX(
                                                    Insumos!C:C,
                                                    MATCH(
                                                        A299&amp;B299,
                                                        Insumos!I:I,
                                                        0)
                                                )="Mao_obra",
                                                INDEX(
                                                    Insumos!F:F,
                                                    MATCH(
                                                        A299&amp;B299,
                                                        Insumos!I:I,
                                                        0)
                                                ),
                                                0
                                            ),
                                            "Não encontrado"),
                                        IFERROR(
                                            INDEX(M:M,
                                                MATCH(
                                                    A299&amp;B299,AG:AG,
                                                    0)
                                            ),
                                            "Não encontrado")
                                    )</f>
        <v>20.0825152</v>
      </c>
      <c r="M299" s="20">
        <f>L299*G299/1</f>
        <v>124.52565200064001</v>
      </c>
      <c r="N299" s="20">
        <f>IF(
                        C299="INSUMO",
                                        IFERROR(
                                            IF(
                                                INDEX(
                                                    Insumos!C:C,
                                                    MATCH(
                                                        A299&amp;B299,
                                                        Insumos!I:I,
                                                        0)
                                                )="Equipamento",
                                                INDEX(
                                                    Insumos!F:F,
                                                    MATCH(
                                                        A299&amp;B299,
                                                        Insumos!I:I,
                                                        0)
                                                ),
                                                0
                                            ),
                                            "Não encontrado"),
                                        IFERROR(
                                            INDEX(O:O,
                                                MATCH(
                                                    A299&amp;B299,AG:AG,
                                                    0)
                                            ),
                                            "Não encontrado")
                                    )</f>
        <v>0</v>
      </c>
      <c r="O299" s="20">
        <f>N299*G299/1</f>
        <v>0</v>
      </c>
      <c r="P299" s="20">
        <f>IF(
                        C299="INSUMO",
                                        IFERROR(
                                            IF(
                                                INDEX(
                                                    Insumos!C:C,
                                                    MATCH(
                                                        A299&amp;B299,
                                                        Insumos!I:I,
                                                        0)
                                                )="Transporte",
                                                INDEX(
                                                    Insumos!F:F,
                                                    MATCH(
                                                        A299&amp;B299,
                                                        Insumos!I:I,
                                                        0)
                                                ),
                                                0
                                            ),
                                            "Não encontrado"),
                                        IFERROR(
                                            INDEX(Q:Q,
                                                MATCH(
                                                    A299&amp;B299,AG:AG,
                                                    0)
                                            ),
                                            "Não encontrado")
                                    )</f>
        <v>0</v>
      </c>
      <c r="Q299" s="20">
        <f>P299*G299/1</f>
        <v>0</v>
      </c>
      <c r="R299" s="20">
        <f>IF(
                        C299="INSUMO",
                                        IFERROR(
                                            IF(
                                                INDEX(
                                                    Insumos!C:C,
                                                    MATCH(
                                                        A299&amp;B299,
                                                        Insumos!I:I,
                                                        0)
                                                )="Terceirizados",
                                                INDEX(
                                                    Insumos!F:F,
                                                    MATCH(
                                                        A299&amp;B299,
                                                        Insumos!I:I,
                                                        0)
                                                ),
                                                0
                                            ),
                                            "Não encontrado"),
                                        IFERROR(
                                            INDEX(S:S,
                                                MATCH(
                                                    A299&amp;B299,AG:AG,
                                                    0)
                                            ),
                                            "Não encontrado")
                                    )</f>
        <v>0</v>
      </c>
      <c r="S299" s="20">
        <f>R299*G299/1</f>
        <v>0</v>
      </c>
      <c r="T299" s="20">
        <f>IF(
                        C299="INSUMO",
                                        IFERROR(
                                            IF(
                                                INDEX(
                                                    Insumos!C:C,
                                                    MATCH(
                                                        A299&amp;B299,
                                                        Insumos!I:I,
                                                        0)
                                                )="Comissionamento",
                                                INDEX(
                                                    Insumos!F:F,
                                                    MATCH(
                                                        A299&amp;B299,
                                                        Insumos!I:I,
                                                        0)
                                                ),
                                                0
                                            ),
                                            "Não encontrado"),
                                        IFERROR(
                                            INDEX(U:U,
                                                MATCH(
                                                    A299&amp;B299,AG:AG,
                                                    0)
                                            ),
                                            "Não encontrado")
                                    )</f>
        <v>0</v>
      </c>
      <c r="U299" s="20">
        <f>T299*G299/1</f>
        <v>0</v>
      </c>
      <c r="V299" s="20">
        <f>IF(
                        C299="INSUMO",
                                        IFERROR(
                                            IF(
                                                INDEX(
                                                    Insumos!C:C,
                                                    MATCH(
                                                        A299&amp;B299,
                                                        Insumos!I:I,
                                                        0)
                                                )="Verba",
                                                INDEX(
                                                    Insumos!F:F,
                                                    MATCH(
                                                        A299&amp;B299,
                                                        Insumos!I:I,
                                                        0)
                                                ),
                                                0
                                            ),
                                            "Não encontrado"),
                                        IFERROR(
                                            INDEX(W:W,
                                                MATCH(
                                                    A299&amp;B299,AG:AG,
                                                    0)
                                            ),
                                            "Não encontrado")
                                    )</f>
        <v>0</v>
      </c>
      <c r="W299" s="20">
        <f>V299*G299/1</f>
        <v>0</v>
      </c>
      <c r="X299" s="20">
        <f>IF(
                        C299="INSUMO",
                                        IFERROR(
                                            IF(
                                                INDEX(
                                                    Insumos!C:C,
                                                    MATCH(
                                                        A299&amp;B299,
                                                        Insumos!I:I,
                                                        0)
                                                )="Outro",
                                                INDEX(
                                                    Insumos!F:F,
                                                    MATCH(
                                                        A299&amp;B299,
                                                        Insumos!I:I,
                                                        0)
                                                ),
                                                0
                                            ),
                                            "Não encontrado"),
                                        IFERROR(
                                            INDEX(Y:Y,
                                                MATCH(
                                                    A299&amp;B299,AG:AG,
                                                    0)
                                            ),
                                            "Não encontrado")
                                    )</f>
        <v>0</v>
      </c>
      <c r="Y299" s="20">
        <f>X299*G299/1</f>
        <v>0</v>
      </c>
      <c r="Z299" s="20">
        <f>IF(
                            C299="INSUMO",
                            IFERROR(
                                INDEX(
                                    Insumos!F:F,
                                    MATCH(
                                        A299&amp;B299,
                                        Insumos!I:I,
                                        0)
                                ),
                                "Não encontrado"),
                            IFERROR(
                                INDEX(AA:AA,
                                    MATCH(
                                        A299&amp;B299,AG:AG,
                                        0)
                                ),
                                "Não encontrado")
                        )</f>
        <v>24.3325152</v>
      </c>
      <c r="AA299" s="20">
        <f>G299*Z299</f>
        <v>150.87862700063999</v>
      </c>
      <c r="AB299" s="44"/>
      <c r="AC299" s="44"/>
      <c r="AD299" s="57" t="s">
        <v>89</v>
      </c>
      <c r="AE299" s="70"/>
      <c r="AF299" s="70"/>
    </row>
    <row r="300" spans="1:33" ht="25.5" x14ac:dyDescent="0.2">
      <c r="A300" s="59" t="s">
        <v>738</v>
      </c>
      <c r="B300" s="60" t="s">
        <v>98</v>
      </c>
      <c r="C300" s="71" t="s">
        <v>58</v>
      </c>
      <c r="D300" s="61" t="s">
        <v>488</v>
      </c>
      <c r="E300" s="61" t="s">
        <v>739</v>
      </c>
      <c r="F300" s="17" t="s">
        <v>56</v>
      </c>
      <c r="G300" s="17">
        <v>1</v>
      </c>
      <c r="H300" s="21">
        <f>IF(
                        C300="INSUMO",
                                        IFERROR(
                                            IF(
                                                INDEX(
                                                    Insumos!C:C,
                                                    MATCH(
                                                        A300&amp;B300,
                                                        Insumos!I:I,
                                                        0)
                                                )="Material",
                                                INDEX(
                                                    Insumos!F:F,
                                                    MATCH(
                                                        A300&amp;B300,
                                                        Insumos!I:I,
                                                        0)
                                                ),
                                                0
                                            ),
                                            "Não encontrado"),
                                        IFERROR(
                                            INDEX(I:I,
                                                MATCH(
                                                    A300&amp;B300,AG:AG,
                                                    0)
                                            ),
                                            "Não encontrado")
                                    )</f>
        <v>881.09</v>
      </c>
      <c r="I300" s="21">
        <f>H300*G300/1</f>
        <v>881.09</v>
      </c>
      <c r="J300" s="21">
        <f t="shared" si="62"/>
        <v>0</v>
      </c>
      <c r="K300" s="21">
        <f t="shared" si="62"/>
        <v>0</v>
      </c>
      <c r="L300" s="21">
        <f>IF(
                        C300="INSUMO",
                                        IFERROR(
                                            IF(
                                                INDEX(
                                                    Insumos!C:C,
                                                    MATCH(
                                                        A300&amp;B300,
                                                        Insumos!I:I,
                                                        0)
                                                )="Mao_obra",
                                                INDEX(
                                                    Insumos!F:F,
                                                    MATCH(
                                                        A300&amp;B300,
                                                        Insumos!I:I,
                                                        0)
                                                ),
                                                0
                                            ),
                                            "Não encontrado"),
                                        IFERROR(
                                            INDEX(M:M,
                                                MATCH(
                                                    A300&amp;B300,AG:AG,
                                                    0)
                                            ),
                                            "Não encontrado")
                                    )</f>
        <v>0</v>
      </c>
      <c r="M300" s="21">
        <f>L300*G300/1</f>
        <v>0</v>
      </c>
      <c r="N300" s="21">
        <f>IF(
                        C300="INSUMO",
                                        IFERROR(
                                            IF(
                                                INDEX(
                                                    Insumos!C:C,
                                                    MATCH(
                                                        A300&amp;B300,
                                                        Insumos!I:I,
                                                        0)
                                                )="Equipamento",
                                                INDEX(
                                                    Insumos!F:F,
                                                    MATCH(
                                                        A300&amp;B300,
                                                        Insumos!I:I,
                                                        0)
                                                ),
                                                0
                                            ),
                                            "Não encontrado"),
                                        IFERROR(
                                            INDEX(O:O,
                                                MATCH(
                                                    A300&amp;B300,AG:AG,
                                                    0)
                                            ),
                                            "Não encontrado")
                                    )</f>
        <v>0</v>
      </c>
      <c r="O300" s="21">
        <f>N300*G300/1</f>
        <v>0</v>
      </c>
      <c r="P300" s="21">
        <f>IF(
                        C300="INSUMO",
                                        IFERROR(
                                            IF(
                                                INDEX(
                                                    Insumos!C:C,
                                                    MATCH(
                                                        A300&amp;B300,
                                                        Insumos!I:I,
                                                        0)
                                                )="Transporte",
                                                INDEX(
                                                    Insumos!F:F,
                                                    MATCH(
                                                        A300&amp;B300,
                                                        Insumos!I:I,
                                                        0)
                                                ),
                                                0
                                            ),
                                            "Não encontrado"),
                                        IFERROR(
                                            INDEX(Q:Q,
                                                MATCH(
                                                    A300&amp;B300,AG:AG,
                                                    0)
                                            ),
                                            "Não encontrado")
                                    )</f>
        <v>0</v>
      </c>
      <c r="Q300" s="21">
        <f>P300*G300/1</f>
        <v>0</v>
      </c>
      <c r="R300" s="21">
        <f>IF(
                        C300="INSUMO",
                                        IFERROR(
                                            IF(
                                                INDEX(
                                                    Insumos!C:C,
                                                    MATCH(
                                                        A300&amp;B300,
                                                        Insumos!I:I,
                                                        0)
                                                )="Terceirizados",
                                                INDEX(
                                                    Insumos!F:F,
                                                    MATCH(
                                                        A300&amp;B300,
                                                        Insumos!I:I,
                                                        0)
                                                ),
                                                0
                                            ),
                                            "Não encontrado"),
                                        IFERROR(
                                            INDEX(S:S,
                                                MATCH(
                                                    A300&amp;B300,AG:AG,
                                                    0)
                                            ),
                                            "Não encontrado")
                                    )</f>
        <v>0</v>
      </c>
      <c r="S300" s="21">
        <f>R300*G300/1</f>
        <v>0</v>
      </c>
      <c r="T300" s="21">
        <f>IF(
                        C300="INSUMO",
                                        IFERROR(
                                            IF(
                                                INDEX(
                                                    Insumos!C:C,
                                                    MATCH(
                                                        A300&amp;B300,
                                                        Insumos!I:I,
                                                        0)
                                                )="Comissionamento",
                                                INDEX(
                                                    Insumos!F:F,
                                                    MATCH(
                                                        A300&amp;B300,
                                                        Insumos!I:I,
                                                        0)
                                                ),
                                                0
                                            ),
                                            "Não encontrado"),
                                        IFERROR(
                                            INDEX(U:U,
                                                MATCH(
                                                    A300&amp;B300,AG:AG,
                                                    0)
                                            ),
                                            "Não encontrado")
                                    )</f>
        <v>0</v>
      </c>
      <c r="U300" s="21">
        <f>T300*G300/1</f>
        <v>0</v>
      </c>
      <c r="V300" s="21">
        <f>IF(
                        C300="INSUMO",
                                        IFERROR(
                                            IF(
                                                INDEX(
                                                    Insumos!C:C,
                                                    MATCH(
                                                        A300&amp;B300,
                                                        Insumos!I:I,
                                                        0)
                                                )="Verba",
                                                INDEX(
                                                    Insumos!F:F,
                                                    MATCH(
                                                        A300&amp;B300,
                                                        Insumos!I:I,
                                                        0)
                                                ),
                                                0
                                            ),
                                            "Não encontrado"),
                                        IFERROR(
                                            INDEX(W:W,
                                                MATCH(
                                                    A300&amp;B300,AG:AG,
                                                    0)
                                            ),
                                            "Não encontrado")
                                    )</f>
        <v>0</v>
      </c>
      <c r="W300" s="21">
        <f>V300*G300/1</f>
        <v>0</v>
      </c>
      <c r="X300" s="21">
        <f>IF(
                        C300="INSUMO",
                                        IFERROR(
                                            IF(
                                                INDEX(
                                                    Insumos!C:C,
                                                    MATCH(
                                                        A300&amp;B300,
                                                        Insumos!I:I,
                                                        0)
                                                )="Outro",
                                                INDEX(
                                                    Insumos!F:F,
                                                    MATCH(
                                                        A300&amp;B300,
                                                        Insumos!I:I,
                                                        0)
                                                ),
                                                0
                                            ),
                                            "Não encontrado"),
                                        IFERROR(
                                            INDEX(Y:Y,
                                                MATCH(
                                                    A300&amp;B300,AG:AG,
                                                    0)
                                            ),
                                            "Não encontrado")
                                    )</f>
        <v>0</v>
      </c>
      <c r="Y300" s="21">
        <f>X300*G300/1</f>
        <v>0</v>
      </c>
      <c r="Z300" s="21">
        <f>IF(
                            C300="INSUMO",
                            IFERROR(
                                INDEX(
                                    Insumos!F:F,
                                    MATCH(
                                        A300&amp;B300,
                                        Insumos!I:I,
                                        0)
                                ),
                                "Não encontrado"),
                            IFERROR(
                                INDEX(AA:AA,
                                    MATCH(
                                        A300&amp;B300,AG:AG,
                                        0)
                                ),
                                "Não encontrado")
                        )</f>
        <v>881.09</v>
      </c>
      <c r="AA300" s="21">
        <f>G300*Z300</f>
        <v>881.09</v>
      </c>
      <c r="AB300" s="45"/>
      <c r="AC300" s="45"/>
      <c r="AD300" s="61" t="s">
        <v>89</v>
      </c>
      <c r="AE300" s="72"/>
      <c r="AF300" s="72"/>
    </row>
    <row r="301" spans="1:33" ht="25.5" x14ac:dyDescent="0.2">
      <c r="A301" s="63" t="s">
        <v>387</v>
      </c>
      <c r="B301" s="64" t="s">
        <v>45</v>
      </c>
      <c r="C301" s="65" t="s">
        <v>89</v>
      </c>
      <c r="D301" s="66" t="s">
        <v>488</v>
      </c>
      <c r="E301" s="66" t="s">
        <v>388</v>
      </c>
      <c r="F301" s="67" t="s">
        <v>56</v>
      </c>
      <c r="G301" s="22"/>
      <c r="H301" s="23"/>
      <c r="I301" s="23">
        <f>SUM(I302:I303)</f>
        <v>2.125</v>
      </c>
      <c r="J301" s="23"/>
      <c r="K301" s="23">
        <f>SUM(K302:K303)</f>
        <v>13.822288999999998</v>
      </c>
      <c r="L301" s="23"/>
      <c r="M301" s="23">
        <f>SUM(M302:M303)</f>
        <v>13.822288999999998</v>
      </c>
      <c r="N301" s="23"/>
      <c r="O301" s="23">
        <f>SUM(O302:O303)</f>
        <v>0</v>
      </c>
      <c r="P301" s="23"/>
      <c r="Q301" s="23">
        <f>SUM(Q302:Q303)</f>
        <v>0</v>
      </c>
      <c r="R301" s="23"/>
      <c r="S301" s="23">
        <f>SUM(S302:S303)</f>
        <v>0</v>
      </c>
      <c r="T301" s="23"/>
      <c r="U301" s="23">
        <f>SUM(U302:U303)</f>
        <v>0</v>
      </c>
      <c r="V301" s="23"/>
      <c r="W301" s="23">
        <f>SUM(W302:W303)</f>
        <v>0</v>
      </c>
      <c r="X301" s="23"/>
      <c r="Y301" s="23">
        <f>SUM(Y302:Y303)</f>
        <v>0</v>
      </c>
      <c r="Z301" s="23"/>
      <c r="AA301" s="23">
        <f>SUM(AA302:AA303)</f>
        <v>15.947288999999998</v>
      </c>
      <c r="AB301" s="43" t="s">
        <v>98</v>
      </c>
      <c r="AC301" s="43"/>
      <c r="AD301" s="66" t="s">
        <v>740</v>
      </c>
      <c r="AE301" s="68" t="s">
        <v>89</v>
      </c>
      <c r="AF301" s="68" t="s">
        <v>718</v>
      </c>
      <c r="AG301" t="str">
        <f>A301&amp;B301&amp;C301</f>
        <v>0434PRÓPRIA</v>
      </c>
    </row>
    <row r="302" spans="1:33" ht="25.5" x14ac:dyDescent="0.2">
      <c r="A302" s="59" t="s">
        <v>653</v>
      </c>
      <c r="B302" s="60" t="s">
        <v>98</v>
      </c>
      <c r="C302" s="71" t="s">
        <v>46</v>
      </c>
      <c r="D302" s="61" t="s">
        <v>488</v>
      </c>
      <c r="E302" s="61" t="s">
        <v>654</v>
      </c>
      <c r="F302" s="17" t="s">
        <v>511</v>
      </c>
      <c r="G302" s="17">
        <v>0.25</v>
      </c>
      <c r="H302" s="21">
        <f>IF(
                        C302="INSUMO",
                                        IFERROR(
                                            IF(
                                                INDEX(
                                                    Insumos!C:C,
                                                    MATCH(
                                                        A302&amp;B302,
                                                        Insumos!I:I,
                                                        0)
                                                )="Material",
                                                INDEX(
                                                    Insumos!F:F,
                                                    MATCH(
                                                        A302&amp;B302,
                                                        Insumos!I:I,
                                                        0)
                                                ),
                                                0
                                            ),
                                            "Não encontrado"),
                                        IFERROR(
                                            INDEX(I:I,
                                                MATCH(
                                                    A302&amp;B302,AG:AG,
                                                    0)
                                            ),
                                            "Não encontrado")
                                    )</f>
        <v>4.25</v>
      </c>
      <c r="I302" s="21">
        <f>H302*G302/1</f>
        <v>1.0625</v>
      </c>
      <c r="J302" s="21">
        <f>T302 + N302 + L302 + X302 + R302 + P302 + V302</f>
        <v>35.206640799999995</v>
      </c>
      <c r="K302" s="21">
        <f>U302 + O302 + M302 + Y302 + S302 + Q302 + W302</f>
        <v>8.8016601999999988</v>
      </c>
      <c r="L302" s="21">
        <f>IF(
                        C302="INSUMO",
                                        IFERROR(
                                            IF(
                                                INDEX(
                                                    Insumos!C:C,
                                                    MATCH(
                                                        A302&amp;B302,
                                                        Insumos!I:I,
                                                        0)
                                                )="Mao_obra",
                                                INDEX(
                                                    Insumos!F:F,
                                                    MATCH(
                                                        A302&amp;B302,
                                                        Insumos!I:I,
                                                        0)
                                                ),
                                                0
                                            ),
                                            "Não encontrado"),
                                        IFERROR(
                                            INDEX(M:M,
                                                MATCH(
                                                    A302&amp;B302,AG:AG,
                                                    0)
                                            ),
                                            "Não encontrado")
                                    )</f>
        <v>35.206640799999995</v>
      </c>
      <c r="M302" s="21">
        <f>L302*G302/1</f>
        <v>8.8016601999999988</v>
      </c>
      <c r="N302" s="21">
        <f>IF(
                        C302="INSUMO",
                                        IFERROR(
                                            IF(
                                                INDEX(
                                                    Insumos!C:C,
                                                    MATCH(
                                                        A302&amp;B302,
                                                        Insumos!I:I,
                                                        0)
                                                )="Equipamento",
                                                INDEX(
                                                    Insumos!F:F,
                                                    MATCH(
                                                        A302&amp;B302,
                                                        Insumos!I:I,
                                                        0)
                                                ),
                                                0
                                            ),
                                            "Não encontrado"),
                                        IFERROR(
                                            INDEX(O:O,
                                                MATCH(
                                                    A302&amp;B302,AG:AG,
                                                    0)
                                            ),
                                            "Não encontrado")
                                    )</f>
        <v>0</v>
      </c>
      <c r="O302" s="21">
        <f>N302*G302/1</f>
        <v>0</v>
      </c>
      <c r="P302" s="21">
        <f>IF(
                        C302="INSUMO",
                                        IFERROR(
                                            IF(
                                                INDEX(
                                                    Insumos!C:C,
                                                    MATCH(
                                                        A302&amp;B302,
                                                        Insumos!I:I,
                                                        0)
                                                )="Transporte",
                                                INDEX(
                                                    Insumos!F:F,
                                                    MATCH(
                                                        A302&amp;B302,
                                                        Insumos!I:I,
                                                        0)
                                                ),
                                                0
                                            ),
                                            "Não encontrado"),
                                        IFERROR(
                                            INDEX(Q:Q,
                                                MATCH(
                                                    A302&amp;B302,AG:AG,
                                                    0)
                                            ),
                                            "Não encontrado")
                                    )</f>
        <v>0</v>
      </c>
      <c r="Q302" s="21">
        <f>P302*G302/1</f>
        <v>0</v>
      </c>
      <c r="R302" s="21">
        <f>IF(
                        C302="INSUMO",
                                        IFERROR(
                                            IF(
                                                INDEX(
                                                    Insumos!C:C,
                                                    MATCH(
                                                        A302&amp;B302,
                                                        Insumos!I:I,
                                                        0)
                                                )="Terceirizados",
                                                INDEX(
                                                    Insumos!F:F,
                                                    MATCH(
                                                        A302&amp;B302,
                                                        Insumos!I:I,
                                                        0)
                                                ),
                                                0
                                            ),
                                            "Não encontrado"),
                                        IFERROR(
                                            INDEX(S:S,
                                                MATCH(
                                                    A302&amp;B302,AG:AG,
                                                    0)
                                            ),
                                            "Não encontrado")
                                    )</f>
        <v>0</v>
      </c>
      <c r="S302" s="21">
        <f>R302*G302/1</f>
        <v>0</v>
      </c>
      <c r="T302" s="21">
        <f>IF(
                        C302="INSUMO",
                                        IFERROR(
                                            IF(
                                                INDEX(
                                                    Insumos!C:C,
                                                    MATCH(
                                                        A302&amp;B302,
                                                        Insumos!I:I,
                                                        0)
                                                )="Comissionamento",
                                                INDEX(
                                                    Insumos!F:F,
                                                    MATCH(
                                                        A302&amp;B302,
                                                        Insumos!I:I,
                                                        0)
                                                ),
                                                0
                                            ),
                                            "Não encontrado"),
                                        IFERROR(
                                            INDEX(U:U,
                                                MATCH(
                                                    A302&amp;B302,AG:AG,
                                                    0)
                                            ),
                                            "Não encontrado")
                                    )</f>
        <v>0</v>
      </c>
      <c r="U302" s="21">
        <f>T302*G302/1</f>
        <v>0</v>
      </c>
      <c r="V302" s="21">
        <f>IF(
                        C302="INSUMO",
                                        IFERROR(
                                            IF(
                                                INDEX(
                                                    Insumos!C:C,
                                                    MATCH(
                                                        A302&amp;B302,
                                                        Insumos!I:I,
                                                        0)
                                                )="Verba",
                                                INDEX(
                                                    Insumos!F:F,
                                                    MATCH(
                                                        A302&amp;B302,
                                                        Insumos!I:I,
                                                        0)
                                                ),
                                                0
                                            ),
                                            "Não encontrado"),
                                        IFERROR(
                                            INDEX(W:W,
                                                MATCH(
                                                    A302&amp;B302,AG:AG,
                                                    0)
                                            ),
                                            "Não encontrado")
                                    )</f>
        <v>0</v>
      </c>
      <c r="W302" s="21">
        <f>V302*G302/1</f>
        <v>0</v>
      </c>
      <c r="X302" s="21">
        <f>IF(
                        C302="INSUMO",
                                        IFERROR(
                                            IF(
                                                INDEX(
                                                    Insumos!C:C,
                                                    MATCH(
                                                        A302&amp;B302,
                                                        Insumos!I:I,
                                                        0)
                                                )="Outro",
                                                INDEX(
                                                    Insumos!F:F,
                                                    MATCH(
                                                        A302&amp;B302,
                                                        Insumos!I:I,
                                                        0)
                                                ),
                                                0
                                            ),
                                            "Não encontrado"),
                                        IFERROR(
                                            INDEX(Y:Y,
                                                MATCH(
                                                    A302&amp;B302,AG:AG,
                                                    0)
                                            ),
                                            "Não encontrado")
                                    )</f>
        <v>0</v>
      </c>
      <c r="Y302" s="21">
        <f>X302*G302/1</f>
        <v>0</v>
      </c>
      <c r="Z302" s="21">
        <f>IF(
                            C302="INSUMO",
                            IFERROR(
                                INDEX(
                                    Insumos!F:F,
                                    MATCH(
                                        A302&amp;B302,
                                        Insumos!I:I,
                                        0)
                                ),
                                "Não encontrado"),
                            IFERROR(
                                INDEX(AA:AA,
                                    MATCH(
                                        A302&amp;B302,AG:AG,
                                        0)
                                ),
                                "Não encontrado")
                        )</f>
        <v>39.456640799999995</v>
      </c>
      <c r="AA302" s="21">
        <f>G302*Z302</f>
        <v>9.8641601999999988</v>
      </c>
      <c r="AB302" s="45"/>
      <c r="AC302" s="45"/>
      <c r="AD302" s="61" t="s">
        <v>89</v>
      </c>
      <c r="AE302" s="72"/>
      <c r="AF302" s="72"/>
    </row>
    <row r="303" spans="1:33" ht="25.5" x14ac:dyDescent="0.2">
      <c r="A303" s="54" t="s">
        <v>655</v>
      </c>
      <c r="B303" s="55" t="s">
        <v>98</v>
      </c>
      <c r="C303" s="69" t="s">
        <v>46</v>
      </c>
      <c r="D303" s="57" t="s">
        <v>488</v>
      </c>
      <c r="E303" s="57" t="s">
        <v>656</v>
      </c>
      <c r="F303" s="16" t="s">
        <v>511</v>
      </c>
      <c r="G303" s="16">
        <v>0.25</v>
      </c>
      <c r="H303" s="20">
        <f>IF(
                        C303="INSUMO",
                                        IFERROR(
                                            IF(
                                                INDEX(
                                                    Insumos!C:C,
                                                    MATCH(
                                                        A303&amp;B303,
                                                        Insumos!I:I,
                                                        0)
                                                )="Material",
                                                INDEX(
                                                    Insumos!F:F,
                                                    MATCH(
                                                        A303&amp;B303,
                                                        Insumos!I:I,
                                                        0)
                                                ),
                                                0
                                            ),
                                            "Não encontrado"),
                                        IFERROR(
                                            INDEX(I:I,
                                                MATCH(
                                                    A303&amp;B303,AG:AG,
                                                    0)
                                            ),
                                            "Não encontrado")
                                    )</f>
        <v>4.25</v>
      </c>
      <c r="I303" s="20">
        <f>H303*G303/1</f>
        <v>1.0625</v>
      </c>
      <c r="J303" s="20">
        <f>T303 + N303 + L303 + X303 + R303 + P303 + V303</f>
        <v>20.0825152</v>
      </c>
      <c r="K303" s="20">
        <f>U303 + O303 + M303 + Y303 + S303 + Q303 + W303</f>
        <v>5.0206287999999999</v>
      </c>
      <c r="L303" s="20">
        <f>IF(
                        C303="INSUMO",
                                        IFERROR(
                                            IF(
                                                INDEX(
                                                    Insumos!C:C,
                                                    MATCH(
                                                        A303&amp;B303,
                                                        Insumos!I:I,
                                                        0)
                                                )="Mao_obra",
                                                INDEX(
                                                    Insumos!F:F,
                                                    MATCH(
                                                        A303&amp;B303,
                                                        Insumos!I:I,
                                                        0)
                                                ),
                                                0
                                            ),
                                            "Não encontrado"),
                                        IFERROR(
                                            INDEX(M:M,
                                                MATCH(
                                                    A303&amp;B303,AG:AG,
                                                    0)
                                            ),
                                            "Não encontrado")
                                    )</f>
        <v>20.0825152</v>
      </c>
      <c r="M303" s="20">
        <f>L303*G303/1</f>
        <v>5.0206287999999999</v>
      </c>
      <c r="N303" s="20">
        <f>IF(
                        C303="INSUMO",
                                        IFERROR(
                                            IF(
                                                INDEX(
                                                    Insumos!C:C,
                                                    MATCH(
                                                        A303&amp;B303,
                                                        Insumos!I:I,
                                                        0)
                                                )="Equipamento",
                                                INDEX(
                                                    Insumos!F:F,
                                                    MATCH(
                                                        A303&amp;B303,
                                                        Insumos!I:I,
                                                        0)
                                                ),
                                                0
                                            ),
                                            "Não encontrado"),
                                        IFERROR(
                                            INDEX(O:O,
                                                MATCH(
                                                    A303&amp;B303,AG:AG,
                                                    0)
                                            ),
                                            "Não encontrado")
                                    )</f>
        <v>0</v>
      </c>
      <c r="O303" s="20">
        <f>N303*G303/1</f>
        <v>0</v>
      </c>
      <c r="P303" s="20">
        <f>IF(
                        C303="INSUMO",
                                        IFERROR(
                                            IF(
                                                INDEX(
                                                    Insumos!C:C,
                                                    MATCH(
                                                        A303&amp;B303,
                                                        Insumos!I:I,
                                                        0)
                                                )="Transporte",
                                                INDEX(
                                                    Insumos!F:F,
                                                    MATCH(
                                                        A303&amp;B303,
                                                        Insumos!I:I,
                                                        0)
                                                ),
                                                0
                                            ),
                                            "Não encontrado"),
                                        IFERROR(
                                            INDEX(Q:Q,
                                                MATCH(
                                                    A303&amp;B303,AG:AG,
                                                    0)
                                            ),
                                            "Não encontrado")
                                    )</f>
        <v>0</v>
      </c>
      <c r="Q303" s="20">
        <f>P303*G303/1</f>
        <v>0</v>
      </c>
      <c r="R303" s="20">
        <f>IF(
                        C303="INSUMO",
                                        IFERROR(
                                            IF(
                                                INDEX(
                                                    Insumos!C:C,
                                                    MATCH(
                                                        A303&amp;B303,
                                                        Insumos!I:I,
                                                        0)
                                                )="Terceirizados",
                                                INDEX(
                                                    Insumos!F:F,
                                                    MATCH(
                                                        A303&amp;B303,
                                                        Insumos!I:I,
                                                        0)
                                                ),
                                                0
                                            ),
                                            "Não encontrado"),
                                        IFERROR(
                                            INDEX(S:S,
                                                MATCH(
                                                    A303&amp;B303,AG:AG,
                                                    0)
                                            ),
                                            "Não encontrado")
                                    )</f>
        <v>0</v>
      </c>
      <c r="S303" s="20">
        <f>R303*G303/1</f>
        <v>0</v>
      </c>
      <c r="T303" s="20">
        <f>IF(
                        C303="INSUMO",
                                        IFERROR(
                                            IF(
                                                INDEX(
                                                    Insumos!C:C,
                                                    MATCH(
                                                        A303&amp;B303,
                                                        Insumos!I:I,
                                                        0)
                                                )="Comissionamento",
                                                INDEX(
                                                    Insumos!F:F,
                                                    MATCH(
                                                        A303&amp;B303,
                                                        Insumos!I:I,
                                                        0)
                                                ),
                                                0
                                            ),
                                            "Não encontrado"),
                                        IFERROR(
                                            INDEX(U:U,
                                                MATCH(
                                                    A303&amp;B303,AG:AG,
                                                    0)
                                            ),
                                            "Não encontrado")
                                    )</f>
        <v>0</v>
      </c>
      <c r="U303" s="20">
        <f>T303*G303/1</f>
        <v>0</v>
      </c>
      <c r="V303" s="20">
        <f>IF(
                        C303="INSUMO",
                                        IFERROR(
                                            IF(
                                                INDEX(
                                                    Insumos!C:C,
                                                    MATCH(
                                                        A303&amp;B303,
                                                        Insumos!I:I,
                                                        0)
                                                )="Verba",
                                                INDEX(
                                                    Insumos!F:F,
                                                    MATCH(
                                                        A303&amp;B303,
                                                        Insumos!I:I,
                                                        0)
                                                ),
                                                0
                                            ),
                                            "Não encontrado"),
                                        IFERROR(
                                            INDEX(W:W,
                                                MATCH(
                                                    A303&amp;B303,AG:AG,
                                                    0)
                                            ),
                                            "Não encontrado")
                                    )</f>
        <v>0</v>
      </c>
      <c r="W303" s="20">
        <f>V303*G303/1</f>
        <v>0</v>
      </c>
      <c r="X303" s="20">
        <f>IF(
                        C303="INSUMO",
                                        IFERROR(
                                            IF(
                                                INDEX(
                                                    Insumos!C:C,
                                                    MATCH(
                                                        A303&amp;B303,
                                                        Insumos!I:I,
                                                        0)
                                                )="Outro",
                                                INDEX(
                                                    Insumos!F:F,
                                                    MATCH(
                                                        A303&amp;B303,
                                                        Insumos!I:I,
                                                        0)
                                                ),
                                                0
                                            ),
                                            "Não encontrado"),
                                        IFERROR(
                                            INDEX(Y:Y,
                                                MATCH(
                                                    A303&amp;B303,AG:AG,
                                                    0)
                                            ),
                                            "Não encontrado")
                                    )</f>
        <v>0</v>
      </c>
      <c r="Y303" s="20">
        <f>X303*G303/1</f>
        <v>0</v>
      </c>
      <c r="Z303" s="20">
        <f>IF(
                            C303="INSUMO",
                            IFERROR(
                                INDEX(
                                    Insumos!F:F,
                                    MATCH(
                                        A303&amp;B303,
                                        Insumos!I:I,
                                        0)
                                ),
                                "Não encontrado"),
                            IFERROR(
                                INDEX(AA:AA,
                                    MATCH(
                                        A303&amp;B303,AG:AG,
                                        0)
                                ),
                                "Não encontrado")
                        )</f>
        <v>24.3325152</v>
      </c>
      <c r="AA303" s="20">
        <f>G303*Z303</f>
        <v>6.0831287999999999</v>
      </c>
      <c r="AB303" s="44"/>
      <c r="AC303" s="44"/>
      <c r="AD303" s="57" t="s">
        <v>89</v>
      </c>
      <c r="AE303" s="70"/>
      <c r="AF303" s="70"/>
    </row>
    <row r="304" spans="1:33" ht="51" x14ac:dyDescent="0.2">
      <c r="A304" s="63" t="s">
        <v>393</v>
      </c>
      <c r="B304" s="64" t="s">
        <v>98</v>
      </c>
      <c r="C304" s="65" t="s">
        <v>89</v>
      </c>
      <c r="D304" s="66" t="s">
        <v>488</v>
      </c>
      <c r="E304" s="66" t="s">
        <v>394</v>
      </c>
      <c r="F304" s="67" t="s">
        <v>56</v>
      </c>
      <c r="G304" s="22"/>
      <c r="H304" s="23"/>
      <c r="I304" s="23">
        <f>SUM(I305:I308)</f>
        <v>21.747499999999999</v>
      </c>
      <c r="J304" s="23"/>
      <c r="K304" s="23">
        <f>SUM(K305:K308)</f>
        <v>14.098734779999997</v>
      </c>
      <c r="L304" s="23"/>
      <c r="M304" s="23">
        <f>SUM(M305:M308)</f>
        <v>14.098734779999997</v>
      </c>
      <c r="N304" s="23"/>
      <c r="O304" s="23">
        <f>SUM(O305:O308)</f>
        <v>0</v>
      </c>
      <c r="P304" s="23"/>
      <c r="Q304" s="23">
        <f>SUM(Q305:Q308)</f>
        <v>0</v>
      </c>
      <c r="R304" s="23"/>
      <c r="S304" s="23">
        <f>SUM(S305:S308)</f>
        <v>0</v>
      </c>
      <c r="T304" s="23"/>
      <c r="U304" s="23">
        <f>SUM(U305:U308)</f>
        <v>0</v>
      </c>
      <c r="V304" s="23"/>
      <c r="W304" s="23">
        <f>SUM(W305:W308)</f>
        <v>0</v>
      </c>
      <c r="X304" s="23"/>
      <c r="Y304" s="23">
        <f>SUM(Y305:Y308)</f>
        <v>0</v>
      </c>
      <c r="Z304" s="23"/>
      <c r="AA304" s="23">
        <f>SUM(AA305:AA308)</f>
        <v>35.846234779999996</v>
      </c>
      <c r="AB304" s="43" t="s">
        <v>89</v>
      </c>
      <c r="AC304" s="43"/>
      <c r="AD304" s="66" t="s">
        <v>89</v>
      </c>
      <c r="AE304" s="68" t="s">
        <v>89</v>
      </c>
      <c r="AF304" s="68" t="s">
        <v>666</v>
      </c>
      <c r="AG304" t="str">
        <f>A304&amp;B304&amp;C304</f>
        <v>95782SINAPI</v>
      </c>
    </row>
    <row r="305" spans="1:33" ht="25.5" x14ac:dyDescent="0.2">
      <c r="A305" s="59" t="s">
        <v>653</v>
      </c>
      <c r="B305" s="60" t="s">
        <v>98</v>
      </c>
      <c r="C305" s="71" t="s">
        <v>46</v>
      </c>
      <c r="D305" s="61" t="s">
        <v>488</v>
      </c>
      <c r="E305" s="61" t="s">
        <v>654</v>
      </c>
      <c r="F305" s="17" t="s">
        <v>511</v>
      </c>
      <c r="G305" s="17">
        <v>0.255</v>
      </c>
      <c r="H305" s="21">
        <f>IF(
                        C305="INSUMO",
                                        IFERROR(
                                            IF(
                                                INDEX(
                                                    Insumos!C:C,
                                                    MATCH(
                                                        A305&amp;B305,
                                                        Insumos!I:I,
                                                        0)
                                                )="Material",
                                                INDEX(
                                                    Insumos!F:F,
                                                    MATCH(
                                                        A305&amp;B305,
                                                        Insumos!I:I,
                                                        0)
                                                ),
                                                0
                                            ),
                                            "Não encontrado"),
                                        IFERROR(
                                            INDEX(I:I,
                                                MATCH(
                                                    A305&amp;B305,AG:AG,
                                                    0)
                                            ),
                                            "Não encontrado")
                                    )</f>
        <v>4.25</v>
      </c>
      <c r="I305" s="21">
        <f>H305*G305/1</f>
        <v>1.08375</v>
      </c>
      <c r="J305" s="21">
        <f t="shared" ref="J305:K308" si="63">T305 + N305 + L305 + X305 + R305 + P305 + V305</f>
        <v>35.206640799999995</v>
      </c>
      <c r="K305" s="21">
        <f t="shared" si="63"/>
        <v>8.9776934039999983</v>
      </c>
      <c r="L305" s="21">
        <f>IF(
                        C305="INSUMO",
                                        IFERROR(
                                            IF(
                                                INDEX(
                                                    Insumos!C:C,
                                                    MATCH(
                                                        A305&amp;B305,
                                                        Insumos!I:I,
                                                        0)
                                                )="Mao_obra",
                                                INDEX(
                                                    Insumos!F:F,
                                                    MATCH(
                                                        A305&amp;B305,
                                                        Insumos!I:I,
                                                        0)
                                                ),
                                                0
                                            ),
                                            "Não encontrado"),
                                        IFERROR(
                                            INDEX(M:M,
                                                MATCH(
                                                    A305&amp;B305,AG:AG,
                                                    0)
                                            ),
                                            "Não encontrado")
                                    )</f>
        <v>35.206640799999995</v>
      </c>
      <c r="M305" s="21">
        <f>L305*G305/1</f>
        <v>8.9776934039999983</v>
      </c>
      <c r="N305" s="21">
        <f>IF(
                        C305="INSUMO",
                                        IFERROR(
                                            IF(
                                                INDEX(
                                                    Insumos!C:C,
                                                    MATCH(
                                                        A305&amp;B305,
                                                        Insumos!I:I,
                                                        0)
                                                )="Equipamento",
                                                INDEX(
                                                    Insumos!F:F,
                                                    MATCH(
                                                        A305&amp;B305,
                                                        Insumos!I:I,
                                                        0)
                                                ),
                                                0
                                            ),
                                            "Não encontrado"),
                                        IFERROR(
                                            INDEX(O:O,
                                                MATCH(
                                                    A305&amp;B305,AG:AG,
                                                    0)
                                            ),
                                            "Não encontrado")
                                    )</f>
        <v>0</v>
      </c>
      <c r="O305" s="21">
        <f>N305*G305/1</f>
        <v>0</v>
      </c>
      <c r="P305" s="21">
        <f>IF(
                        C305="INSUMO",
                                        IFERROR(
                                            IF(
                                                INDEX(
                                                    Insumos!C:C,
                                                    MATCH(
                                                        A305&amp;B305,
                                                        Insumos!I:I,
                                                        0)
                                                )="Transporte",
                                                INDEX(
                                                    Insumos!F:F,
                                                    MATCH(
                                                        A305&amp;B305,
                                                        Insumos!I:I,
                                                        0)
                                                ),
                                                0
                                            ),
                                            "Não encontrado"),
                                        IFERROR(
                                            INDEX(Q:Q,
                                                MATCH(
                                                    A305&amp;B305,AG:AG,
                                                    0)
                                            ),
                                            "Não encontrado")
                                    )</f>
        <v>0</v>
      </c>
      <c r="Q305" s="21">
        <f>P305*G305/1</f>
        <v>0</v>
      </c>
      <c r="R305" s="21">
        <f>IF(
                        C305="INSUMO",
                                        IFERROR(
                                            IF(
                                                INDEX(
                                                    Insumos!C:C,
                                                    MATCH(
                                                        A305&amp;B305,
                                                        Insumos!I:I,
                                                        0)
                                                )="Terceirizados",
                                                INDEX(
                                                    Insumos!F:F,
                                                    MATCH(
                                                        A305&amp;B305,
                                                        Insumos!I:I,
                                                        0)
                                                ),
                                                0
                                            ),
                                            "Não encontrado"),
                                        IFERROR(
                                            INDEX(S:S,
                                                MATCH(
                                                    A305&amp;B305,AG:AG,
                                                    0)
                                            ),
                                            "Não encontrado")
                                    )</f>
        <v>0</v>
      </c>
      <c r="S305" s="21">
        <f>R305*G305/1</f>
        <v>0</v>
      </c>
      <c r="T305" s="21">
        <f>IF(
                        C305="INSUMO",
                                        IFERROR(
                                            IF(
                                                INDEX(
                                                    Insumos!C:C,
                                                    MATCH(
                                                        A305&amp;B305,
                                                        Insumos!I:I,
                                                        0)
                                                )="Comissionamento",
                                                INDEX(
                                                    Insumos!F:F,
                                                    MATCH(
                                                        A305&amp;B305,
                                                        Insumos!I:I,
                                                        0)
                                                ),
                                                0
                                            ),
                                            "Não encontrado"),
                                        IFERROR(
                                            INDEX(U:U,
                                                MATCH(
                                                    A305&amp;B305,AG:AG,
                                                    0)
                                            ),
                                            "Não encontrado")
                                    )</f>
        <v>0</v>
      </c>
      <c r="U305" s="21">
        <f>T305*G305/1</f>
        <v>0</v>
      </c>
      <c r="V305" s="21">
        <f>IF(
                        C305="INSUMO",
                                        IFERROR(
                                            IF(
                                                INDEX(
                                                    Insumos!C:C,
                                                    MATCH(
                                                        A305&amp;B305,
                                                        Insumos!I:I,
                                                        0)
                                                )="Verba",
                                                INDEX(
                                                    Insumos!F:F,
                                                    MATCH(
                                                        A305&amp;B305,
                                                        Insumos!I:I,
                                                        0)
                                                ),
                                                0
                                            ),
                                            "Não encontrado"),
                                        IFERROR(
                                            INDEX(W:W,
                                                MATCH(
                                                    A305&amp;B305,AG:AG,
                                                    0)
                                            ),
                                            "Não encontrado")
                                    )</f>
        <v>0</v>
      </c>
      <c r="W305" s="21">
        <f>V305*G305/1</f>
        <v>0</v>
      </c>
      <c r="X305" s="21">
        <f>IF(
                        C305="INSUMO",
                                        IFERROR(
                                            IF(
                                                INDEX(
                                                    Insumos!C:C,
                                                    MATCH(
                                                        A305&amp;B305,
                                                        Insumos!I:I,
                                                        0)
                                                )="Outro",
                                                INDEX(
                                                    Insumos!F:F,
                                                    MATCH(
                                                        A305&amp;B305,
                                                        Insumos!I:I,
                                                        0)
                                                ),
                                                0
                                            ),
                                            "Não encontrado"),
                                        IFERROR(
                                            INDEX(Y:Y,
                                                MATCH(
                                                    A305&amp;B305,AG:AG,
                                                    0)
                                            ),
                                            "Não encontrado")
                                    )</f>
        <v>0</v>
      </c>
      <c r="Y305" s="21">
        <f>X305*G305/1</f>
        <v>0</v>
      </c>
      <c r="Z305" s="21">
        <f>IF(
                            C305="INSUMO",
                            IFERROR(
                                INDEX(
                                    Insumos!F:F,
                                    MATCH(
                                        A305&amp;B305,
                                        Insumos!I:I,
                                        0)
                                ),
                                "Não encontrado"),
                            IFERROR(
                                INDEX(AA:AA,
                                    MATCH(
                                        A305&amp;B305,AG:AG,
                                        0)
                                ),
                                "Não encontrado")
                        )</f>
        <v>39.456640799999995</v>
      </c>
      <c r="AA305" s="21">
        <f>G305*Z305</f>
        <v>10.061443403999998</v>
      </c>
      <c r="AB305" s="45"/>
      <c r="AC305" s="45"/>
      <c r="AD305" s="61" t="s">
        <v>89</v>
      </c>
      <c r="AE305" s="72"/>
      <c r="AF305" s="72"/>
    </row>
    <row r="306" spans="1:33" ht="25.5" x14ac:dyDescent="0.2">
      <c r="A306" s="54" t="s">
        <v>655</v>
      </c>
      <c r="B306" s="55" t="s">
        <v>98</v>
      </c>
      <c r="C306" s="69" t="s">
        <v>46</v>
      </c>
      <c r="D306" s="57" t="s">
        <v>488</v>
      </c>
      <c r="E306" s="57" t="s">
        <v>656</v>
      </c>
      <c r="F306" s="16" t="s">
        <v>511</v>
      </c>
      <c r="G306" s="16">
        <v>0.255</v>
      </c>
      <c r="H306" s="20">
        <f>IF(
                        C306="INSUMO",
                                        IFERROR(
                                            IF(
                                                INDEX(
                                                    Insumos!C:C,
                                                    MATCH(
                                                        A306&amp;B306,
                                                        Insumos!I:I,
                                                        0)
                                                )="Material",
                                                INDEX(
                                                    Insumos!F:F,
                                                    MATCH(
                                                        A306&amp;B306,
                                                        Insumos!I:I,
                                                        0)
                                                ),
                                                0
                                            ),
                                            "Não encontrado"),
                                        IFERROR(
                                            INDEX(I:I,
                                                MATCH(
                                                    A306&amp;B306,AG:AG,
                                                    0)
                                            ),
                                            "Não encontrado")
                                    )</f>
        <v>4.25</v>
      </c>
      <c r="I306" s="20">
        <f>H306*G306/1</f>
        <v>1.08375</v>
      </c>
      <c r="J306" s="20">
        <f t="shared" si="63"/>
        <v>20.0825152</v>
      </c>
      <c r="K306" s="20">
        <f t="shared" si="63"/>
        <v>5.121041376</v>
      </c>
      <c r="L306" s="20">
        <f>IF(
                        C306="INSUMO",
                                        IFERROR(
                                            IF(
                                                INDEX(
                                                    Insumos!C:C,
                                                    MATCH(
                                                        A306&amp;B306,
                                                        Insumos!I:I,
                                                        0)
                                                )="Mao_obra",
                                                INDEX(
                                                    Insumos!F:F,
                                                    MATCH(
                                                        A306&amp;B306,
                                                        Insumos!I:I,
                                                        0)
                                                ),
                                                0
                                            ),
                                            "Não encontrado"),
                                        IFERROR(
                                            INDEX(M:M,
                                                MATCH(
                                                    A306&amp;B306,AG:AG,
                                                    0)
                                            ),
                                            "Não encontrado")
                                    )</f>
        <v>20.0825152</v>
      </c>
      <c r="M306" s="20">
        <f>L306*G306/1</f>
        <v>5.121041376</v>
      </c>
      <c r="N306" s="20">
        <f>IF(
                        C306="INSUMO",
                                        IFERROR(
                                            IF(
                                                INDEX(
                                                    Insumos!C:C,
                                                    MATCH(
                                                        A306&amp;B306,
                                                        Insumos!I:I,
                                                        0)
                                                )="Equipamento",
                                                INDEX(
                                                    Insumos!F:F,
                                                    MATCH(
                                                        A306&amp;B306,
                                                        Insumos!I:I,
                                                        0)
                                                ),
                                                0
                                            ),
                                            "Não encontrado"),
                                        IFERROR(
                                            INDEX(O:O,
                                                MATCH(
                                                    A306&amp;B306,AG:AG,
                                                    0)
                                            ),
                                            "Não encontrado")
                                    )</f>
        <v>0</v>
      </c>
      <c r="O306" s="20">
        <f>N306*G306/1</f>
        <v>0</v>
      </c>
      <c r="P306" s="20">
        <f>IF(
                        C306="INSUMO",
                                        IFERROR(
                                            IF(
                                                INDEX(
                                                    Insumos!C:C,
                                                    MATCH(
                                                        A306&amp;B306,
                                                        Insumos!I:I,
                                                        0)
                                                )="Transporte",
                                                INDEX(
                                                    Insumos!F:F,
                                                    MATCH(
                                                        A306&amp;B306,
                                                        Insumos!I:I,
                                                        0)
                                                ),
                                                0
                                            ),
                                            "Não encontrado"),
                                        IFERROR(
                                            INDEX(Q:Q,
                                                MATCH(
                                                    A306&amp;B306,AG:AG,
                                                    0)
                                            ),
                                            "Não encontrado")
                                    )</f>
        <v>0</v>
      </c>
      <c r="Q306" s="20">
        <f>P306*G306/1</f>
        <v>0</v>
      </c>
      <c r="R306" s="20">
        <f>IF(
                        C306="INSUMO",
                                        IFERROR(
                                            IF(
                                                INDEX(
                                                    Insumos!C:C,
                                                    MATCH(
                                                        A306&amp;B306,
                                                        Insumos!I:I,
                                                        0)
                                                )="Terceirizados",
                                                INDEX(
                                                    Insumos!F:F,
                                                    MATCH(
                                                        A306&amp;B306,
                                                        Insumos!I:I,
                                                        0)
                                                ),
                                                0
                                            ),
                                            "Não encontrado"),
                                        IFERROR(
                                            INDEX(S:S,
                                                MATCH(
                                                    A306&amp;B306,AG:AG,
                                                    0)
                                            ),
                                            "Não encontrado")
                                    )</f>
        <v>0</v>
      </c>
      <c r="S306" s="20">
        <f>R306*G306/1</f>
        <v>0</v>
      </c>
      <c r="T306" s="20">
        <f>IF(
                        C306="INSUMO",
                                        IFERROR(
                                            IF(
                                                INDEX(
                                                    Insumos!C:C,
                                                    MATCH(
                                                        A306&amp;B306,
                                                        Insumos!I:I,
                                                        0)
                                                )="Comissionamento",
                                                INDEX(
                                                    Insumos!F:F,
                                                    MATCH(
                                                        A306&amp;B306,
                                                        Insumos!I:I,
                                                        0)
                                                ),
                                                0
                                            ),
                                            "Não encontrado"),
                                        IFERROR(
                                            INDEX(U:U,
                                                MATCH(
                                                    A306&amp;B306,AG:AG,
                                                    0)
                                            ),
                                            "Não encontrado")
                                    )</f>
        <v>0</v>
      </c>
      <c r="U306" s="20">
        <f>T306*G306/1</f>
        <v>0</v>
      </c>
      <c r="V306" s="20">
        <f>IF(
                        C306="INSUMO",
                                        IFERROR(
                                            IF(
                                                INDEX(
                                                    Insumos!C:C,
                                                    MATCH(
                                                        A306&amp;B306,
                                                        Insumos!I:I,
                                                        0)
                                                )="Verba",
                                                INDEX(
                                                    Insumos!F:F,
                                                    MATCH(
                                                        A306&amp;B306,
                                                        Insumos!I:I,
                                                        0)
                                                ),
                                                0
                                            ),
                                            "Não encontrado"),
                                        IFERROR(
                                            INDEX(W:W,
                                                MATCH(
                                                    A306&amp;B306,AG:AG,
                                                    0)
                                            ),
                                            "Não encontrado")
                                    )</f>
        <v>0</v>
      </c>
      <c r="W306" s="20">
        <f>V306*G306/1</f>
        <v>0</v>
      </c>
      <c r="X306" s="20">
        <f>IF(
                        C306="INSUMO",
                                        IFERROR(
                                            IF(
                                                INDEX(
                                                    Insumos!C:C,
                                                    MATCH(
                                                        A306&amp;B306,
                                                        Insumos!I:I,
                                                        0)
                                                )="Outro",
                                                INDEX(
                                                    Insumos!F:F,
                                                    MATCH(
                                                        A306&amp;B306,
                                                        Insumos!I:I,
                                                        0)
                                                ),
                                                0
                                            ),
                                            "Não encontrado"),
                                        IFERROR(
                                            INDEX(Y:Y,
                                                MATCH(
                                                    A306&amp;B306,AG:AG,
                                                    0)
                                            ),
                                            "Não encontrado")
                                    )</f>
        <v>0</v>
      </c>
      <c r="Y306" s="20">
        <f>X306*G306/1</f>
        <v>0</v>
      </c>
      <c r="Z306" s="20">
        <f>IF(
                            C306="INSUMO",
                            IFERROR(
                                INDEX(
                                    Insumos!F:F,
                                    MATCH(
                                        A306&amp;B306,
                                        Insumos!I:I,
                                        0)
                                ),
                                "Não encontrado"),
                            IFERROR(
                                INDEX(AA:AA,
                                    MATCH(
                                        A306&amp;B306,AG:AG,
                                        0)
                                ),
                                "Não encontrado")
                        )</f>
        <v>24.3325152</v>
      </c>
      <c r="AA306" s="20">
        <f>G306*Z306</f>
        <v>6.2047913760000002</v>
      </c>
      <c r="AB306" s="44"/>
      <c r="AC306" s="44"/>
      <c r="AD306" s="57" t="s">
        <v>89</v>
      </c>
      <c r="AE306" s="70"/>
      <c r="AF306" s="70"/>
    </row>
    <row r="307" spans="1:33" ht="25.5" x14ac:dyDescent="0.2">
      <c r="A307" s="59" t="s">
        <v>669</v>
      </c>
      <c r="B307" s="60" t="s">
        <v>98</v>
      </c>
      <c r="C307" s="71" t="s">
        <v>58</v>
      </c>
      <c r="D307" s="61" t="s">
        <v>488</v>
      </c>
      <c r="E307" s="61" t="s">
        <v>670</v>
      </c>
      <c r="F307" s="17" t="s">
        <v>56</v>
      </c>
      <c r="G307" s="17">
        <v>2</v>
      </c>
      <c r="H307" s="21">
        <f>IF(
                        C307="INSUMO",
                                        IFERROR(
                                            IF(
                                                INDEX(
                                                    Insumos!C:C,
                                                    MATCH(
                                                        A307&amp;B307,
                                                        Insumos!I:I,
                                                        0)
                                                )="Material",
                                                INDEX(
                                                    Insumos!F:F,
                                                    MATCH(
                                                        A307&amp;B307,
                                                        Insumos!I:I,
                                                        0)
                                                ),
                                                0
                                            ),
                                            "Não encontrado"),
                                        IFERROR(
                                            INDEX(I:I,
                                                MATCH(
                                                    A307&amp;B307,AG:AG,
                                                    0)
                                            ),
                                            "Não encontrado")
                                    )</f>
        <v>0.2</v>
      </c>
      <c r="I307" s="21">
        <f>H307*G307/1</f>
        <v>0.4</v>
      </c>
      <c r="J307" s="21">
        <f t="shared" si="63"/>
        <v>0</v>
      </c>
      <c r="K307" s="21">
        <f t="shared" si="63"/>
        <v>0</v>
      </c>
      <c r="L307" s="21">
        <f>IF(
                        C307="INSUMO",
                                        IFERROR(
                                            IF(
                                                INDEX(
                                                    Insumos!C:C,
                                                    MATCH(
                                                        A307&amp;B307,
                                                        Insumos!I:I,
                                                        0)
                                                )="Mao_obra",
                                                INDEX(
                                                    Insumos!F:F,
                                                    MATCH(
                                                        A307&amp;B307,
                                                        Insumos!I:I,
                                                        0)
                                                ),
                                                0
                                            ),
                                            "Não encontrado"),
                                        IFERROR(
                                            INDEX(M:M,
                                                MATCH(
                                                    A307&amp;B307,AG:AG,
                                                    0)
                                            ),
                                            "Não encontrado")
                                    )</f>
        <v>0</v>
      </c>
      <c r="M307" s="21">
        <f>L307*G307/1</f>
        <v>0</v>
      </c>
      <c r="N307" s="21">
        <f>IF(
                        C307="INSUMO",
                                        IFERROR(
                                            IF(
                                                INDEX(
                                                    Insumos!C:C,
                                                    MATCH(
                                                        A307&amp;B307,
                                                        Insumos!I:I,
                                                        0)
                                                )="Equipamento",
                                                INDEX(
                                                    Insumos!F:F,
                                                    MATCH(
                                                        A307&amp;B307,
                                                        Insumos!I:I,
                                                        0)
                                                ),
                                                0
                                            ),
                                            "Não encontrado"),
                                        IFERROR(
                                            INDEX(O:O,
                                                MATCH(
                                                    A307&amp;B307,AG:AG,
                                                    0)
                                            ),
                                            "Não encontrado")
                                    )</f>
        <v>0</v>
      </c>
      <c r="O307" s="21">
        <f>N307*G307/1</f>
        <v>0</v>
      </c>
      <c r="P307" s="21">
        <f>IF(
                        C307="INSUMO",
                                        IFERROR(
                                            IF(
                                                INDEX(
                                                    Insumos!C:C,
                                                    MATCH(
                                                        A307&amp;B307,
                                                        Insumos!I:I,
                                                        0)
                                                )="Transporte",
                                                INDEX(
                                                    Insumos!F:F,
                                                    MATCH(
                                                        A307&amp;B307,
                                                        Insumos!I:I,
                                                        0)
                                                ),
                                                0
                                            ),
                                            "Não encontrado"),
                                        IFERROR(
                                            INDEX(Q:Q,
                                                MATCH(
                                                    A307&amp;B307,AG:AG,
                                                    0)
                                            ),
                                            "Não encontrado")
                                    )</f>
        <v>0</v>
      </c>
      <c r="Q307" s="21">
        <f>P307*G307/1</f>
        <v>0</v>
      </c>
      <c r="R307" s="21">
        <f>IF(
                        C307="INSUMO",
                                        IFERROR(
                                            IF(
                                                INDEX(
                                                    Insumos!C:C,
                                                    MATCH(
                                                        A307&amp;B307,
                                                        Insumos!I:I,
                                                        0)
                                                )="Terceirizados",
                                                INDEX(
                                                    Insumos!F:F,
                                                    MATCH(
                                                        A307&amp;B307,
                                                        Insumos!I:I,
                                                        0)
                                                ),
                                                0
                                            ),
                                            "Não encontrado"),
                                        IFERROR(
                                            INDEX(S:S,
                                                MATCH(
                                                    A307&amp;B307,AG:AG,
                                                    0)
                                            ),
                                            "Não encontrado")
                                    )</f>
        <v>0</v>
      </c>
      <c r="S307" s="21">
        <f>R307*G307/1</f>
        <v>0</v>
      </c>
      <c r="T307" s="21">
        <f>IF(
                        C307="INSUMO",
                                        IFERROR(
                                            IF(
                                                INDEX(
                                                    Insumos!C:C,
                                                    MATCH(
                                                        A307&amp;B307,
                                                        Insumos!I:I,
                                                        0)
                                                )="Comissionamento",
                                                INDEX(
                                                    Insumos!F:F,
                                                    MATCH(
                                                        A307&amp;B307,
                                                        Insumos!I:I,
                                                        0)
                                                ),
                                                0
                                            ),
                                            "Não encontrado"),
                                        IFERROR(
                                            INDEX(U:U,
                                                MATCH(
                                                    A307&amp;B307,AG:AG,
                                                    0)
                                            ),
                                            "Não encontrado")
                                    )</f>
        <v>0</v>
      </c>
      <c r="U307" s="21">
        <f>T307*G307/1</f>
        <v>0</v>
      </c>
      <c r="V307" s="21">
        <f>IF(
                        C307="INSUMO",
                                        IFERROR(
                                            IF(
                                                INDEX(
                                                    Insumos!C:C,
                                                    MATCH(
                                                        A307&amp;B307,
                                                        Insumos!I:I,
                                                        0)
                                                )="Verba",
                                                INDEX(
                                                    Insumos!F:F,
                                                    MATCH(
                                                        A307&amp;B307,
                                                        Insumos!I:I,
                                                        0)
                                                ),
                                                0
                                            ),
                                            "Não encontrado"),
                                        IFERROR(
                                            INDEX(W:W,
                                                MATCH(
                                                    A307&amp;B307,AG:AG,
                                                    0)
                                            ),
                                            "Não encontrado")
                                    )</f>
        <v>0</v>
      </c>
      <c r="W307" s="21">
        <f>V307*G307/1</f>
        <v>0</v>
      </c>
      <c r="X307" s="21">
        <f>IF(
                        C307="INSUMO",
                                        IFERROR(
                                            IF(
                                                INDEX(
                                                    Insumos!C:C,
                                                    MATCH(
                                                        A307&amp;B307,
                                                        Insumos!I:I,
                                                        0)
                                                )="Outro",
                                                INDEX(
                                                    Insumos!F:F,
                                                    MATCH(
                                                        A307&amp;B307,
                                                        Insumos!I:I,
                                                        0)
                                                ),
                                                0
                                            ),
                                            "Não encontrado"),
                                        IFERROR(
                                            INDEX(Y:Y,
                                                MATCH(
                                                    A307&amp;B307,AG:AG,
                                                    0)
                                            ),
                                            "Não encontrado")
                                    )</f>
        <v>0</v>
      </c>
      <c r="Y307" s="21">
        <f>X307*G307/1</f>
        <v>0</v>
      </c>
      <c r="Z307" s="21">
        <f>IF(
                            C307="INSUMO",
                            IFERROR(
                                INDEX(
                                    Insumos!F:F,
                                    MATCH(
                                        A307&amp;B307,
                                        Insumos!I:I,
                                        0)
                                ),
                                "Não encontrado"),
                            IFERROR(
                                INDEX(AA:AA,
                                    MATCH(
                                        A307&amp;B307,AG:AG,
                                        0)
                                ),
                                "Não encontrado")
                        )</f>
        <v>0.2</v>
      </c>
      <c r="AA307" s="21">
        <f>G307*Z307</f>
        <v>0.4</v>
      </c>
      <c r="AB307" s="45"/>
      <c r="AC307" s="45"/>
      <c r="AD307" s="61" t="s">
        <v>89</v>
      </c>
      <c r="AE307" s="72"/>
      <c r="AF307" s="72"/>
    </row>
    <row r="308" spans="1:33" ht="25.5" x14ac:dyDescent="0.2">
      <c r="A308" s="54" t="s">
        <v>741</v>
      </c>
      <c r="B308" s="55" t="s">
        <v>98</v>
      </c>
      <c r="C308" s="69" t="s">
        <v>58</v>
      </c>
      <c r="D308" s="57" t="s">
        <v>488</v>
      </c>
      <c r="E308" s="57" t="s">
        <v>742</v>
      </c>
      <c r="F308" s="16" t="s">
        <v>56</v>
      </c>
      <c r="G308" s="16">
        <v>1</v>
      </c>
      <c r="H308" s="20">
        <f>IF(
                        C308="INSUMO",
                                        IFERROR(
                                            IF(
                                                INDEX(
                                                    Insumos!C:C,
                                                    MATCH(
                                                        A308&amp;B308,
                                                        Insumos!I:I,
                                                        0)
                                                )="Material",
                                                INDEX(
                                                    Insumos!F:F,
                                                    MATCH(
                                                        A308&amp;B308,
                                                        Insumos!I:I,
                                                        0)
                                                ),
                                                0
                                            ),
                                            "Não encontrado"),
                                        IFERROR(
                                            INDEX(I:I,
                                                MATCH(
                                                    A308&amp;B308,AG:AG,
                                                    0)
                                            ),
                                            "Não encontrado")
                                    )</f>
        <v>19.18</v>
      </c>
      <c r="I308" s="20">
        <f>H308*G308/1</f>
        <v>19.18</v>
      </c>
      <c r="J308" s="20">
        <f t="shared" si="63"/>
        <v>0</v>
      </c>
      <c r="K308" s="20">
        <f t="shared" si="63"/>
        <v>0</v>
      </c>
      <c r="L308" s="20">
        <f>IF(
                        C308="INSUMO",
                                        IFERROR(
                                            IF(
                                                INDEX(
                                                    Insumos!C:C,
                                                    MATCH(
                                                        A308&amp;B308,
                                                        Insumos!I:I,
                                                        0)
                                                )="Mao_obra",
                                                INDEX(
                                                    Insumos!F:F,
                                                    MATCH(
                                                        A308&amp;B308,
                                                        Insumos!I:I,
                                                        0)
                                                ),
                                                0
                                            ),
                                            "Não encontrado"),
                                        IFERROR(
                                            INDEX(M:M,
                                                MATCH(
                                                    A308&amp;B308,AG:AG,
                                                    0)
                                            ),
                                            "Não encontrado")
                                    )</f>
        <v>0</v>
      </c>
      <c r="M308" s="20">
        <f>L308*G308/1</f>
        <v>0</v>
      </c>
      <c r="N308" s="20">
        <f>IF(
                        C308="INSUMO",
                                        IFERROR(
                                            IF(
                                                INDEX(
                                                    Insumos!C:C,
                                                    MATCH(
                                                        A308&amp;B308,
                                                        Insumos!I:I,
                                                        0)
                                                )="Equipamento",
                                                INDEX(
                                                    Insumos!F:F,
                                                    MATCH(
                                                        A308&amp;B308,
                                                        Insumos!I:I,
                                                        0)
                                                ),
                                                0
                                            ),
                                            "Não encontrado"),
                                        IFERROR(
                                            INDEX(O:O,
                                                MATCH(
                                                    A308&amp;B308,AG:AG,
                                                    0)
                                            ),
                                            "Não encontrado")
                                    )</f>
        <v>0</v>
      </c>
      <c r="O308" s="20">
        <f>N308*G308/1</f>
        <v>0</v>
      </c>
      <c r="P308" s="20">
        <f>IF(
                        C308="INSUMO",
                                        IFERROR(
                                            IF(
                                                INDEX(
                                                    Insumos!C:C,
                                                    MATCH(
                                                        A308&amp;B308,
                                                        Insumos!I:I,
                                                        0)
                                                )="Transporte",
                                                INDEX(
                                                    Insumos!F:F,
                                                    MATCH(
                                                        A308&amp;B308,
                                                        Insumos!I:I,
                                                        0)
                                                ),
                                                0
                                            ),
                                            "Não encontrado"),
                                        IFERROR(
                                            INDEX(Q:Q,
                                                MATCH(
                                                    A308&amp;B308,AG:AG,
                                                    0)
                                            ),
                                            "Não encontrado")
                                    )</f>
        <v>0</v>
      </c>
      <c r="Q308" s="20">
        <f>P308*G308/1</f>
        <v>0</v>
      </c>
      <c r="R308" s="20">
        <f>IF(
                        C308="INSUMO",
                                        IFERROR(
                                            IF(
                                                INDEX(
                                                    Insumos!C:C,
                                                    MATCH(
                                                        A308&amp;B308,
                                                        Insumos!I:I,
                                                        0)
                                                )="Terceirizados",
                                                INDEX(
                                                    Insumos!F:F,
                                                    MATCH(
                                                        A308&amp;B308,
                                                        Insumos!I:I,
                                                        0)
                                                ),
                                                0
                                            ),
                                            "Não encontrado"),
                                        IFERROR(
                                            INDEX(S:S,
                                                MATCH(
                                                    A308&amp;B308,AG:AG,
                                                    0)
                                            ),
                                            "Não encontrado")
                                    )</f>
        <v>0</v>
      </c>
      <c r="S308" s="20">
        <f>R308*G308/1</f>
        <v>0</v>
      </c>
      <c r="T308" s="20">
        <f>IF(
                        C308="INSUMO",
                                        IFERROR(
                                            IF(
                                                INDEX(
                                                    Insumos!C:C,
                                                    MATCH(
                                                        A308&amp;B308,
                                                        Insumos!I:I,
                                                        0)
                                                )="Comissionamento",
                                                INDEX(
                                                    Insumos!F:F,
                                                    MATCH(
                                                        A308&amp;B308,
                                                        Insumos!I:I,
                                                        0)
                                                ),
                                                0
                                            ),
                                            "Não encontrado"),
                                        IFERROR(
                                            INDEX(U:U,
                                                MATCH(
                                                    A308&amp;B308,AG:AG,
                                                    0)
                                            ),
                                            "Não encontrado")
                                    )</f>
        <v>0</v>
      </c>
      <c r="U308" s="20">
        <f>T308*G308/1</f>
        <v>0</v>
      </c>
      <c r="V308" s="20">
        <f>IF(
                        C308="INSUMO",
                                        IFERROR(
                                            IF(
                                                INDEX(
                                                    Insumos!C:C,
                                                    MATCH(
                                                        A308&amp;B308,
                                                        Insumos!I:I,
                                                        0)
                                                )="Verba",
                                                INDEX(
                                                    Insumos!F:F,
                                                    MATCH(
                                                        A308&amp;B308,
                                                        Insumos!I:I,
                                                        0)
                                                ),
                                                0
                                            ),
                                            "Não encontrado"),
                                        IFERROR(
                                            INDEX(W:W,
                                                MATCH(
                                                    A308&amp;B308,AG:AG,
                                                    0)
                                            ),
                                            "Não encontrado")
                                    )</f>
        <v>0</v>
      </c>
      <c r="W308" s="20">
        <f>V308*G308/1</f>
        <v>0</v>
      </c>
      <c r="X308" s="20">
        <f>IF(
                        C308="INSUMO",
                                        IFERROR(
                                            IF(
                                                INDEX(
                                                    Insumos!C:C,
                                                    MATCH(
                                                        A308&amp;B308,
                                                        Insumos!I:I,
                                                        0)
                                                )="Outro",
                                                INDEX(
                                                    Insumos!F:F,
                                                    MATCH(
                                                        A308&amp;B308,
                                                        Insumos!I:I,
                                                        0)
                                                ),
                                                0
                                            ),
                                            "Não encontrado"),
                                        IFERROR(
                                            INDEX(Y:Y,
                                                MATCH(
                                                    A308&amp;B308,AG:AG,
                                                    0)
                                            ),
                                            "Não encontrado")
                                    )</f>
        <v>0</v>
      </c>
      <c r="Y308" s="20">
        <f>X308*G308/1</f>
        <v>0</v>
      </c>
      <c r="Z308" s="20">
        <f>IF(
                            C308="INSUMO",
                            IFERROR(
                                INDEX(
                                    Insumos!F:F,
                                    MATCH(
                                        A308&amp;B308,
                                        Insumos!I:I,
                                        0)
                                ),
                                "Não encontrado"),
                            IFERROR(
                                INDEX(AA:AA,
                                    MATCH(
                                        A308&amp;B308,AG:AG,
                                        0)
                                ),
                                "Não encontrado")
                        )</f>
        <v>19.18</v>
      </c>
      <c r="AA308" s="20">
        <f>G308*Z308</f>
        <v>19.18</v>
      </c>
      <c r="AB308" s="44"/>
      <c r="AC308" s="44"/>
      <c r="AD308" s="57" t="s">
        <v>89</v>
      </c>
      <c r="AE308" s="70"/>
      <c r="AF308" s="70"/>
    </row>
    <row r="309" spans="1:33" ht="51" x14ac:dyDescent="0.2">
      <c r="A309" s="63" t="s">
        <v>396</v>
      </c>
      <c r="B309" s="64" t="s">
        <v>98</v>
      </c>
      <c r="C309" s="65" t="s">
        <v>89</v>
      </c>
      <c r="D309" s="66" t="s">
        <v>488</v>
      </c>
      <c r="E309" s="66" t="s">
        <v>397</v>
      </c>
      <c r="F309" s="67" t="s">
        <v>56</v>
      </c>
      <c r="G309" s="22"/>
      <c r="H309" s="23"/>
      <c r="I309" s="23">
        <f>SUM(I310:I313)</f>
        <v>22.2667</v>
      </c>
      <c r="J309" s="23"/>
      <c r="K309" s="23">
        <f>SUM(K310:K313)</f>
        <v>21.573828671199998</v>
      </c>
      <c r="L309" s="23"/>
      <c r="M309" s="23">
        <f>SUM(M310:M313)</f>
        <v>21.573828671199998</v>
      </c>
      <c r="N309" s="23"/>
      <c r="O309" s="23">
        <f>SUM(O310:O313)</f>
        <v>0</v>
      </c>
      <c r="P309" s="23"/>
      <c r="Q309" s="23">
        <f>SUM(Q310:Q313)</f>
        <v>0</v>
      </c>
      <c r="R309" s="23"/>
      <c r="S309" s="23">
        <f>SUM(S310:S313)</f>
        <v>0</v>
      </c>
      <c r="T309" s="23"/>
      <c r="U309" s="23">
        <f>SUM(U310:U313)</f>
        <v>0</v>
      </c>
      <c r="V309" s="23"/>
      <c r="W309" s="23">
        <f>SUM(W310:W313)</f>
        <v>0</v>
      </c>
      <c r="X309" s="23"/>
      <c r="Y309" s="23">
        <f>SUM(Y310:Y313)</f>
        <v>0</v>
      </c>
      <c r="Z309" s="23"/>
      <c r="AA309" s="23">
        <f>SUM(AA310:AA313)</f>
        <v>43.840528671199991</v>
      </c>
      <c r="AB309" s="43" t="s">
        <v>89</v>
      </c>
      <c r="AC309" s="43"/>
      <c r="AD309" s="66" t="s">
        <v>89</v>
      </c>
      <c r="AE309" s="68" t="s">
        <v>89</v>
      </c>
      <c r="AF309" s="68" t="s">
        <v>666</v>
      </c>
      <c r="AG309" t="str">
        <f>A309&amp;B309&amp;C309</f>
        <v>95789SINAPI</v>
      </c>
    </row>
    <row r="310" spans="1:33" ht="25.5" x14ac:dyDescent="0.2">
      <c r="A310" s="59" t="s">
        <v>653</v>
      </c>
      <c r="B310" s="60" t="s">
        <v>98</v>
      </c>
      <c r="C310" s="71" t="s">
        <v>46</v>
      </c>
      <c r="D310" s="61" t="s">
        <v>488</v>
      </c>
      <c r="E310" s="61" t="s">
        <v>654</v>
      </c>
      <c r="F310" s="17" t="s">
        <v>511</v>
      </c>
      <c r="G310" s="17">
        <v>0.39019999999999999</v>
      </c>
      <c r="H310" s="21">
        <f>IF(
                        C310="INSUMO",
                                        IFERROR(
                                            IF(
                                                INDEX(
                                                    Insumos!C:C,
                                                    MATCH(
                                                        A310&amp;B310,
                                                        Insumos!I:I,
                                                        0)
                                                )="Material",
                                                INDEX(
                                                    Insumos!F:F,
                                                    MATCH(
                                                        A310&amp;B310,
                                                        Insumos!I:I,
                                                        0)
                                                ),
                                                0
                                            ),
                                            "Não encontrado"),
                                        IFERROR(
                                            INDEX(I:I,
                                                MATCH(
                                                    A310&amp;B310,AG:AG,
                                                    0)
                                            ),
                                            "Não encontrado")
                                    )</f>
        <v>4.25</v>
      </c>
      <c r="I310" s="21">
        <f>H310*G310/1</f>
        <v>1.65835</v>
      </c>
      <c r="J310" s="21">
        <f t="shared" ref="J310:K313" si="64">T310 + N310 + L310 + X310 + R310 + P310 + V310</f>
        <v>35.206640799999995</v>
      </c>
      <c r="K310" s="21">
        <f t="shared" si="64"/>
        <v>13.737631240159997</v>
      </c>
      <c r="L310" s="21">
        <f>IF(
                        C310="INSUMO",
                                        IFERROR(
                                            IF(
                                                INDEX(
                                                    Insumos!C:C,
                                                    MATCH(
                                                        A310&amp;B310,
                                                        Insumos!I:I,
                                                        0)
                                                )="Mao_obra",
                                                INDEX(
                                                    Insumos!F:F,
                                                    MATCH(
                                                        A310&amp;B310,
                                                        Insumos!I:I,
                                                        0)
                                                ),
                                                0
                                            ),
                                            "Não encontrado"),
                                        IFERROR(
                                            INDEX(M:M,
                                                MATCH(
                                                    A310&amp;B310,AG:AG,
                                                    0)
                                            ),
                                            "Não encontrado")
                                    )</f>
        <v>35.206640799999995</v>
      </c>
      <c r="M310" s="21">
        <f>L310*G310/1</f>
        <v>13.737631240159997</v>
      </c>
      <c r="N310" s="21">
        <f>IF(
                        C310="INSUMO",
                                        IFERROR(
                                            IF(
                                                INDEX(
                                                    Insumos!C:C,
                                                    MATCH(
                                                        A310&amp;B310,
                                                        Insumos!I:I,
                                                        0)
                                                )="Equipamento",
                                                INDEX(
                                                    Insumos!F:F,
                                                    MATCH(
                                                        A310&amp;B310,
                                                        Insumos!I:I,
                                                        0)
                                                ),
                                                0
                                            ),
                                            "Não encontrado"),
                                        IFERROR(
                                            INDEX(O:O,
                                                MATCH(
                                                    A310&amp;B310,AG:AG,
                                                    0)
                                            ),
                                            "Não encontrado")
                                    )</f>
        <v>0</v>
      </c>
      <c r="O310" s="21">
        <f>N310*G310/1</f>
        <v>0</v>
      </c>
      <c r="P310" s="21">
        <f>IF(
                        C310="INSUMO",
                                        IFERROR(
                                            IF(
                                                INDEX(
                                                    Insumos!C:C,
                                                    MATCH(
                                                        A310&amp;B310,
                                                        Insumos!I:I,
                                                        0)
                                                )="Transporte",
                                                INDEX(
                                                    Insumos!F:F,
                                                    MATCH(
                                                        A310&amp;B310,
                                                        Insumos!I:I,
                                                        0)
                                                ),
                                                0
                                            ),
                                            "Não encontrado"),
                                        IFERROR(
                                            INDEX(Q:Q,
                                                MATCH(
                                                    A310&amp;B310,AG:AG,
                                                    0)
                                            ),
                                            "Não encontrado")
                                    )</f>
        <v>0</v>
      </c>
      <c r="Q310" s="21">
        <f>P310*G310/1</f>
        <v>0</v>
      </c>
      <c r="R310" s="21">
        <f>IF(
                        C310="INSUMO",
                                        IFERROR(
                                            IF(
                                                INDEX(
                                                    Insumos!C:C,
                                                    MATCH(
                                                        A310&amp;B310,
                                                        Insumos!I:I,
                                                        0)
                                                )="Terceirizados",
                                                INDEX(
                                                    Insumos!F:F,
                                                    MATCH(
                                                        A310&amp;B310,
                                                        Insumos!I:I,
                                                        0)
                                                ),
                                                0
                                            ),
                                            "Não encontrado"),
                                        IFERROR(
                                            INDEX(S:S,
                                                MATCH(
                                                    A310&amp;B310,AG:AG,
                                                    0)
                                            ),
                                            "Não encontrado")
                                    )</f>
        <v>0</v>
      </c>
      <c r="S310" s="21">
        <f>R310*G310/1</f>
        <v>0</v>
      </c>
      <c r="T310" s="21">
        <f>IF(
                        C310="INSUMO",
                                        IFERROR(
                                            IF(
                                                INDEX(
                                                    Insumos!C:C,
                                                    MATCH(
                                                        A310&amp;B310,
                                                        Insumos!I:I,
                                                        0)
                                                )="Comissionamento",
                                                INDEX(
                                                    Insumos!F:F,
                                                    MATCH(
                                                        A310&amp;B310,
                                                        Insumos!I:I,
                                                        0)
                                                ),
                                                0
                                            ),
                                            "Não encontrado"),
                                        IFERROR(
                                            INDEX(U:U,
                                                MATCH(
                                                    A310&amp;B310,AG:AG,
                                                    0)
                                            ),
                                            "Não encontrado")
                                    )</f>
        <v>0</v>
      </c>
      <c r="U310" s="21">
        <f>T310*G310/1</f>
        <v>0</v>
      </c>
      <c r="V310" s="21">
        <f>IF(
                        C310="INSUMO",
                                        IFERROR(
                                            IF(
                                                INDEX(
                                                    Insumos!C:C,
                                                    MATCH(
                                                        A310&amp;B310,
                                                        Insumos!I:I,
                                                        0)
                                                )="Verba",
                                                INDEX(
                                                    Insumos!F:F,
                                                    MATCH(
                                                        A310&amp;B310,
                                                        Insumos!I:I,
                                                        0)
                                                ),
                                                0
                                            ),
                                            "Não encontrado"),
                                        IFERROR(
                                            INDEX(W:W,
                                                MATCH(
                                                    A310&amp;B310,AG:AG,
                                                    0)
                                            ),
                                            "Não encontrado")
                                    )</f>
        <v>0</v>
      </c>
      <c r="W310" s="21">
        <f>V310*G310/1</f>
        <v>0</v>
      </c>
      <c r="X310" s="21">
        <f>IF(
                        C310="INSUMO",
                                        IFERROR(
                                            IF(
                                                INDEX(
                                                    Insumos!C:C,
                                                    MATCH(
                                                        A310&amp;B310,
                                                        Insumos!I:I,
                                                        0)
                                                )="Outro",
                                                INDEX(
                                                    Insumos!F:F,
                                                    MATCH(
                                                        A310&amp;B310,
                                                        Insumos!I:I,
                                                        0)
                                                ),
                                                0
                                            ),
                                            "Não encontrado"),
                                        IFERROR(
                                            INDEX(Y:Y,
                                                MATCH(
                                                    A310&amp;B310,AG:AG,
                                                    0)
                                            ),
                                            "Não encontrado")
                                    )</f>
        <v>0</v>
      </c>
      <c r="Y310" s="21">
        <f>X310*G310/1</f>
        <v>0</v>
      </c>
      <c r="Z310" s="21">
        <f>IF(
                            C310="INSUMO",
                            IFERROR(
                                INDEX(
                                    Insumos!F:F,
                                    MATCH(
                                        A310&amp;B310,
                                        Insumos!I:I,
                                        0)
                                ),
                                "Não encontrado"),
                            IFERROR(
                                INDEX(AA:AA,
                                    MATCH(
                                        A310&amp;B310,AG:AG,
                                        0)
                                ),
                                "Não encontrado")
                        )</f>
        <v>39.456640799999995</v>
      </c>
      <c r="AA310" s="21">
        <f>G310*Z310</f>
        <v>15.395981240159998</v>
      </c>
      <c r="AB310" s="45"/>
      <c r="AC310" s="45"/>
      <c r="AD310" s="61" t="s">
        <v>89</v>
      </c>
      <c r="AE310" s="72"/>
      <c r="AF310" s="72"/>
    </row>
    <row r="311" spans="1:33" ht="25.5" x14ac:dyDescent="0.2">
      <c r="A311" s="54" t="s">
        <v>655</v>
      </c>
      <c r="B311" s="55" t="s">
        <v>98</v>
      </c>
      <c r="C311" s="69" t="s">
        <v>46</v>
      </c>
      <c r="D311" s="57" t="s">
        <v>488</v>
      </c>
      <c r="E311" s="57" t="s">
        <v>656</v>
      </c>
      <c r="F311" s="16" t="s">
        <v>511</v>
      </c>
      <c r="G311" s="16">
        <v>0.39019999999999999</v>
      </c>
      <c r="H311" s="20">
        <f>IF(
                        C311="INSUMO",
                                        IFERROR(
                                            IF(
                                                INDEX(
                                                    Insumos!C:C,
                                                    MATCH(
                                                        A311&amp;B311,
                                                        Insumos!I:I,
                                                        0)
                                                )="Material",
                                                INDEX(
                                                    Insumos!F:F,
                                                    MATCH(
                                                        A311&amp;B311,
                                                        Insumos!I:I,
                                                        0)
                                                ),
                                                0
                                            ),
                                            "Não encontrado"),
                                        IFERROR(
                                            INDEX(I:I,
                                                MATCH(
                                                    A311&amp;B311,AG:AG,
                                                    0)
                                            ),
                                            "Não encontrado")
                                    )</f>
        <v>4.25</v>
      </c>
      <c r="I311" s="20">
        <f>H311*G311/1</f>
        <v>1.65835</v>
      </c>
      <c r="J311" s="20">
        <f t="shared" si="64"/>
        <v>20.0825152</v>
      </c>
      <c r="K311" s="20">
        <f t="shared" si="64"/>
        <v>7.8361974310399996</v>
      </c>
      <c r="L311" s="20">
        <f>IF(
                        C311="INSUMO",
                                        IFERROR(
                                            IF(
                                                INDEX(
                                                    Insumos!C:C,
                                                    MATCH(
                                                        A311&amp;B311,
                                                        Insumos!I:I,
                                                        0)
                                                )="Mao_obra",
                                                INDEX(
                                                    Insumos!F:F,
                                                    MATCH(
                                                        A311&amp;B311,
                                                        Insumos!I:I,
                                                        0)
                                                ),
                                                0
                                            ),
                                            "Não encontrado"),
                                        IFERROR(
                                            INDEX(M:M,
                                                MATCH(
                                                    A311&amp;B311,AG:AG,
                                                    0)
                                            ),
                                            "Não encontrado")
                                    )</f>
        <v>20.0825152</v>
      </c>
      <c r="M311" s="20">
        <f>L311*G311/1</f>
        <v>7.8361974310399996</v>
      </c>
      <c r="N311" s="20">
        <f>IF(
                        C311="INSUMO",
                                        IFERROR(
                                            IF(
                                                INDEX(
                                                    Insumos!C:C,
                                                    MATCH(
                                                        A311&amp;B311,
                                                        Insumos!I:I,
                                                        0)
                                                )="Equipamento",
                                                INDEX(
                                                    Insumos!F:F,
                                                    MATCH(
                                                        A311&amp;B311,
                                                        Insumos!I:I,
                                                        0)
                                                ),
                                                0
                                            ),
                                            "Não encontrado"),
                                        IFERROR(
                                            INDEX(O:O,
                                                MATCH(
                                                    A311&amp;B311,AG:AG,
                                                    0)
                                            ),
                                            "Não encontrado")
                                    )</f>
        <v>0</v>
      </c>
      <c r="O311" s="20">
        <f>N311*G311/1</f>
        <v>0</v>
      </c>
      <c r="P311" s="20">
        <f>IF(
                        C311="INSUMO",
                                        IFERROR(
                                            IF(
                                                INDEX(
                                                    Insumos!C:C,
                                                    MATCH(
                                                        A311&amp;B311,
                                                        Insumos!I:I,
                                                        0)
                                                )="Transporte",
                                                INDEX(
                                                    Insumos!F:F,
                                                    MATCH(
                                                        A311&amp;B311,
                                                        Insumos!I:I,
                                                        0)
                                                ),
                                                0
                                            ),
                                            "Não encontrado"),
                                        IFERROR(
                                            INDEX(Q:Q,
                                                MATCH(
                                                    A311&amp;B311,AG:AG,
                                                    0)
                                            ),
                                            "Não encontrado")
                                    )</f>
        <v>0</v>
      </c>
      <c r="Q311" s="20">
        <f>P311*G311/1</f>
        <v>0</v>
      </c>
      <c r="R311" s="20">
        <f>IF(
                        C311="INSUMO",
                                        IFERROR(
                                            IF(
                                                INDEX(
                                                    Insumos!C:C,
                                                    MATCH(
                                                        A311&amp;B311,
                                                        Insumos!I:I,
                                                        0)
                                                )="Terceirizados",
                                                INDEX(
                                                    Insumos!F:F,
                                                    MATCH(
                                                        A311&amp;B311,
                                                        Insumos!I:I,
                                                        0)
                                                ),
                                                0
                                            ),
                                            "Não encontrado"),
                                        IFERROR(
                                            INDEX(S:S,
                                                MATCH(
                                                    A311&amp;B311,AG:AG,
                                                    0)
                                            ),
                                            "Não encontrado")
                                    )</f>
        <v>0</v>
      </c>
      <c r="S311" s="20">
        <f>R311*G311/1</f>
        <v>0</v>
      </c>
      <c r="T311" s="20">
        <f>IF(
                        C311="INSUMO",
                                        IFERROR(
                                            IF(
                                                INDEX(
                                                    Insumos!C:C,
                                                    MATCH(
                                                        A311&amp;B311,
                                                        Insumos!I:I,
                                                        0)
                                                )="Comissionamento",
                                                INDEX(
                                                    Insumos!F:F,
                                                    MATCH(
                                                        A311&amp;B311,
                                                        Insumos!I:I,
                                                        0)
                                                ),
                                                0
                                            ),
                                            "Não encontrado"),
                                        IFERROR(
                                            INDEX(U:U,
                                                MATCH(
                                                    A311&amp;B311,AG:AG,
                                                    0)
                                            ),
                                            "Não encontrado")
                                    )</f>
        <v>0</v>
      </c>
      <c r="U311" s="20">
        <f>T311*G311/1</f>
        <v>0</v>
      </c>
      <c r="V311" s="20">
        <f>IF(
                        C311="INSUMO",
                                        IFERROR(
                                            IF(
                                                INDEX(
                                                    Insumos!C:C,
                                                    MATCH(
                                                        A311&amp;B311,
                                                        Insumos!I:I,
                                                        0)
                                                )="Verba",
                                                INDEX(
                                                    Insumos!F:F,
                                                    MATCH(
                                                        A311&amp;B311,
                                                        Insumos!I:I,
                                                        0)
                                                ),
                                                0
                                            ),
                                            "Não encontrado"),
                                        IFERROR(
                                            INDEX(W:W,
                                                MATCH(
                                                    A311&amp;B311,AG:AG,
                                                    0)
                                            ),
                                            "Não encontrado")
                                    )</f>
        <v>0</v>
      </c>
      <c r="W311" s="20">
        <f>V311*G311/1</f>
        <v>0</v>
      </c>
      <c r="X311" s="20">
        <f>IF(
                        C311="INSUMO",
                                        IFERROR(
                                            IF(
                                                INDEX(
                                                    Insumos!C:C,
                                                    MATCH(
                                                        A311&amp;B311,
                                                        Insumos!I:I,
                                                        0)
                                                )="Outro",
                                                INDEX(
                                                    Insumos!F:F,
                                                    MATCH(
                                                        A311&amp;B311,
                                                        Insumos!I:I,
                                                        0)
                                                ),
                                                0
                                            ),
                                            "Não encontrado"),
                                        IFERROR(
                                            INDEX(Y:Y,
                                                MATCH(
                                                    A311&amp;B311,AG:AG,
                                                    0)
                                            ),
                                            "Não encontrado")
                                    )</f>
        <v>0</v>
      </c>
      <c r="Y311" s="20">
        <f>X311*G311/1</f>
        <v>0</v>
      </c>
      <c r="Z311" s="20">
        <f>IF(
                            C311="INSUMO",
                            IFERROR(
                                INDEX(
                                    Insumos!F:F,
                                    MATCH(
                                        A311&amp;B311,
                                        Insumos!I:I,
                                        0)
                                ),
                                "Não encontrado"),
                            IFERROR(
                                INDEX(AA:AA,
                                    MATCH(
                                        A311&amp;B311,AG:AG,
                                        0)
                                ),
                                "Não encontrado")
                        )</f>
        <v>24.3325152</v>
      </c>
      <c r="AA311" s="20">
        <f>G311*Z311</f>
        <v>9.4945474310399991</v>
      </c>
      <c r="AB311" s="44"/>
      <c r="AC311" s="44"/>
      <c r="AD311" s="57" t="s">
        <v>89</v>
      </c>
      <c r="AE311" s="70"/>
      <c r="AF311" s="70"/>
    </row>
    <row r="312" spans="1:33" ht="25.5" x14ac:dyDescent="0.2">
      <c r="A312" s="59" t="s">
        <v>669</v>
      </c>
      <c r="B312" s="60" t="s">
        <v>98</v>
      </c>
      <c r="C312" s="71" t="s">
        <v>58</v>
      </c>
      <c r="D312" s="61" t="s">
        <v>488</v>
      </c>
      <c r="E312" s="61" t="s">
        <v>670</v>
      </c>
      <c r="F312" s="17" t="s">
        <v>56</v>
      </c>
      <c r="G312" s="17">
        <v>2</v>
      </c>
      <c r="H312" s="21">
        <f>IF(
                        C312="INSUMO",
                                        IFERROR(
                                            IF(
                                                INDEX(
                                                    Insumos!C:C,
                                                    MATCH(
                                                        A312&amp;B312,
                                                        Insumos!I:I,
                                                        0)
                                                )="Material",
                                                INDEX(
                                                    Insumos!F:F,
                                                    MATCH(
                                                        A312&amp;B312,
                                                        Insumos!I:I,
                                                        0)
                                                ),
                                                0
                                            ),
                                            "Não encontrado"),
                                        IFERROR(
                                            INDEX(I:I,
                                                MATCH(
                                                    A312&amp;B312,AG:AG,
                                                    0)
                                            ),
                                            "Não encontrado")
                                    )</f>
        <v>0.2</v>
      </c>
      <c r="I312" s="21">
        <f>H312*G312/1</f>
        <v>0.4</v>
      </c>
      <c r="J312" s="21">
        <f t="shared" si="64"/>
        <v>0</v>
      </c>
      <c r="K312" s="21">
        <f t="shared" si="64"/>
        <v>0</v>
      </c>
      <c r="L312" s="21">
        <f>IF(
                        C312="INSUMO",
                                        IFERROR(
                                            IF(
                                                INDEX(
                                                    Insumos!C:C,
                                                    MATCH(
                                                        A312&amp;B312,
                                                        Insumos!I:I,
                                                        0)
                                                )="Mao_obra",
                                                INDEX(
                                                    Insumos!F:F,
                                                    MATCH(
                                                        A312&amp;B312,
                                                        Insumos!I:I,
                                                        0)
                                                ),
                                                0
                                            ),
                                            "Não encontrado"),
                                        IFERROR(
                                            INDEX(M:M,
                                                MATCH(
                                                    A312&amp;B312,AG:AG,
                                                    0)
                                            ),
                                            "Não encontrado")
                                    )</f>
        <v>0</v>
      </c>
      <c r="M312" s="21">
        <f>L312*G312/1</f>
        <v>0</v>
      </c>
      <c r="N312" s="21">
        <f>IF(
                        C312="INSUMO",
                                        IFERROR(
                                            IF(
                                                INDEX(
                                                    Insumos!C:C,
                                                    MATCH(
                                                        A312&amp;B312,
                                                        Insumos!I:I,
                                                        0)
                                                )="Equipamento",
                                                INDEX(
                                                    Insumos!F:F,
                                                    MATCH(
                                                        A312&amp;B312,
                                                        Insumos!I:I,
                                                        0)
                                                ),
                                                0
                                            ),
                                            "Não encontrado"),
                                        IFERROR(
                                            INDEX(O:O,
                                                MATCH(
                                                    A312&amp;B312,AG:AG,
                                                    0)
                                            ),
                                            "Não encontrado")
                                    )</f>
        <v>0</v>
      </c>
      <c r="O312" s="21">
        <f>N312*G312/1</f>
        <v>0</v>
      </c>
      <c r="P312" s="21">
        <f>IF(
                        C312="INSUMO",
                                        IFERROR(
                                            IF(
                                                INDEX(
                                                    Insumos!C:C,
                                                    MATCH(
                                                        A312&amp;B312,
                                                        Insumos!I:I,
                                                        0)
                                                )="Transporte",
                                                INDEX(
                                                    Insumos!F:F,
                                                    MATCH(
                                                        A312&amp;B312,
                                                        Insumos!I:I,
                                                        0)
                                                ),
                                                0
                                            ),
                                            "Não encontrado"),
                                        IFERROR(
                                            INDEX(Q:Q,
                                                MATCH(
                                                    A312&amp;B312,AG:AG,
                                                    0)
                                            ),
                                            "Não encontrado")
                                    )</f>
        <v>0</v>
      </c>
      <c r="Q312" s="21">
        <f>P312*G312/1</f>
        <v>0</v>
      </c>
      <c r="R312" s="21">
        <f>IF(
                        C312="INSUMO",
                                        IFERROR(
                                            IF(
                                                INDEX(
                                                    Insumos!C:C,
                                                    MATCH(
                                                        A312&amp;B312,
                                                        Insumos!I:I,
                                                        0)
                                                )="Terceirizados",
                                                INDEX(
                                                    Insumos!F:F,
                                                    MATCH(
                                                        A312&amp;B312,
                                                        Insumos!I:I,
                                                        0)
                                                ),
                                                0
                                            ),
                                            "Não encontrado"),
                                        IFERROR(
                                            INDEX(S:S,
                                                MATCH(
                                                    A312&amp;B312,AG:AG,
                                                    0)
                                            ),
                                            "Não encontrado")
                                    )</f>
        <v>0</v>
      </c>
      <c r="S312" s="21">
        <f>R312*G312/1</f>
        <v>0</v>
      </c>
      <c r="T312" s="21">
        <f>IF(
                        C312="INSUMO",
                                        IFERROR(
                                            IF(
                                                INDEX(
                                                    Insumos!C:C,
                                                    MATCH(
                                                        A312&amp;B312,
                                                        Insumos!I:I,
                                                        0)
                                                )="Comissionamento",
                                                INDEX(
                                                    Insumos!F:F,
                                                    MATCH(
                                                        A312&amp;B312,
                                                        Insumos!I:I,
                                                        0)
                                                ),
                                                0
                                            ),
                                            "Não encontrado"),
                                        IFERROR(
                                            INDEX(U:U,
                                                MATCH(
                                                    A312&amp;B312,AG:AG,
                                                    0)
                                            ),
                                            "Não encontrado")
                                    )</f>
        <v>0</v>
      </c>
      <c r="U312" s="21">
        <f>T312*G312/1</f>
        <v>0</v>
      </c>
      <c r="V312" s="21">
        <f>IF(
                        C312="INSUMO",
                                        IFERROR(
                                            IF(
                                                INDEX(
                                                    Insumos!C:C,
                                                    MATCH(
                                                        A312&amp;B312,
                                                        Insumos!I:I,
                                                        0)
                                                )="Verba",
                                                INDEX(
                                                    Insumos!F:F,
                                                    MATCH(
                                                        A312&amp;B312,
                                                        Insumos!I:I,
                                                        0)
                                                ),
                                                0
                                            ),
                                            "Não encontrado"),
                                        IFERROR(
                                            INDEX(W:W,
                                                MATCH(
                                                    A312&amp;B312,AG:AG,
                                                    0)
                                            ),
                                            "Não encontrado")
                                    )</f>
        <v>0</v>
      </c>
      <c r="W312" s="21">
        <f>V312*G312/1</f>
        <v>0</v>
      </c>
      <c r="X312" s="21">
        <f>IF(
                        C312="INSUMO",
                                        IFERROR(
                                            IF(
                                                INDEX(
                                                    Insumos!C:C,
                                                    MATCH(
                                                        A312&amp;B312,
                                                        Insumos!I:I,
                                                        0)
                                                )="Outro",
                                                INDEX(
                                                    Insumos!F:F,
                                                    MATCH(
                                                        A312&amp;B312,
                                                        Insumos!I:I,
                                                        0)
                                                ),
                                                0
                                            ),
                                            "Não encontrado"),
                                        IFERROR(
                                            INDEX(Y:Y,
                                                MATCH(
                                                    A312&amp;B312,AG:AG,
                                                    0)
                                            ),
                                            "Não encontrado")
                                    )</f>
        <v>0</v>
      </c>
      <c r="Y312" s="21">
        <f>X312*G312/1</f>
        <v>0</v>
      </c>
      <c r="Z312" s="21">
        <f>IF(
                            C312="INSUMO",
                            IFERROR(
                                INDEX(
                                    Insumos!F:F,
                                    MATCH(
                                        A312&amp;B312,
                                        Insumos!I:I,
                                        0)
                                ),
                                "Não encontrado"),
                            IFERROR(
                                INDEX(AA:AA,
                                    MATCH(
                                        A312&amp;B312,AG:AG,
                                        0)
                                ),
                                "Não encontrado")
                        )</f>
        <v>0.2</v>
      </c>
      <c r="AA312" s="21">
        <f>G312*Z312</f>
        <v>0.4</v>
      </c>
      <c r="AB312" s="45"/>
      <c r="AC312" s="45"/>
      <c r="AD312" s="61" t="s">
        <v>89</v>
      </c>
      <c r="AE312" s="72"/>
      <c r="AF312" s="72"/>
    </row>
    <row r="313" spans="1:33" ht="25.5" x14ac:dyDescent="0.2">
      <c r="A313" s="54" t="s">
        <v>743</v>
      </c>
      <c r="B313" s="55" t="s">
        <v>98</v>
      </c>
      <c r="C313" s="69" t="s">
        <v>58</v>
      </c>
      <c r="D313" s="57" t="s">
        <v>488</v>
      </c>
      <c r="E313" s="57" t="s">
        <v>744</v>
      </c>
      <c r="F313" s="16" t="s">
        <v>56</v>
      </c>
      <c r="G313" s="16">
        <v>1</v>
      </c>
      <c r="H313" s="20">
        <f>IF(
                        C313="INSUMO",
                                        IFERROR(
                                            IF(
                                                INDEX(
                                                    Insumos!C:C,
                                                    MATCH(
                                                        A313&amp;B313,
                                                        Insumos!I:I,
                                                        0)
                                                )="Material",
                                                INDEX(
                                                    Insumos!F:F,
                                                    MATCH(
                                                        A313&amp;B313,
                                                        Insumos!I:I,
                                                        0)
                                                ),
                                                0
                                            ),
                                            "Não encontrado"),
                                        IFERROR(
                                            INDEX(I:I,
                                                MATCH(
                                                    A313&amp;B313,AG:AG,
                                                    0)
                                            ),
                                            "Não encontrado")
                                    )</f>
        <v>18.55</v>
      </c>
      <c r="I313" s="20">
        <f>H313*G313/1</f>
        <v>18.55</v>
      </c>
      <c r="J313" s="20">
        <f t="shared" si="64"/>
        <v>0</v>
      </c>
      <c r="K313" s="20">
        <f t="shared" si="64"/>
        <v>0</v>
      </c>
      <c r="L313" s="20">
        <f>IF(
                        C313="INSUMO",
                                        IFERROR(
                                            IF(
                                                INDEX(
                                                    Insumos!C:C,
                                                    MATCH(
                                                        A313&amp;B313,
                                                        Insumos!I:I,
                                                        0)
                                                )="Mao_obra",
                                                INDEX(
                                                    Insumos!F:F,
                                                    MATCH(
                                                        A313&amp;B313,
                                                        Insumos!I:I,
                                                        0)
                                                ),
                                                0
                                            ),
                                            "Não encontrado"),
                                        IFERROR(
                                            INDEX(M:M,
                                                MATCH(
                                                    A313&amp;B313,AG:AG,
                                                    0)
                                            ),
                                            "Não encontrado")
                                    )</f>
        <v>0</v>
      </c>
      <c r="M313" s="20">
        <f>L313*G313/1</f>
        <v>0</v>
      </c>
      <c r="N313" s="20">
        <f>IF(
                        C313="INSUMO",
                                        IFERROR(
                                            IF(
                                                INDEX(
                                                    Insumos!C:C,
                                                    MATCH(
                                                        A313&amp;B313,
                                                        Insumos!I:I,
                                                        0)
                                                )="Equipamento",
                                                INDEX(
                                                    Insumos!F:F,
                                                    MATCH(
                                                        A313&amp;B313,
                                                        Insumos!I:I,
                                                        0)
                                                ),
                                                0
                                            ),
                                            "Não encontrado"),
                                        IFERROR(
                                            INDEX(O:O,
                                                MATCH(
                                                    A313&amp;B313,AG:AG,
                                                    0)
                                            ),
                                            "Não encontrado")
                                    )</f>
        <v>0</v>
      </c>
      <c r="O313" s="20">
        <f>N313*G313/1</f>
        <v>0</v>
      </c>
      <c r="P313" s="20">
        <f>IF(
                        C313="INSUMO",
                                        IFERROR(
                                            IF(
                                                INDEX(
                                                    Insumos!C:C,
                                                    MATCH(
                                                        A313&amp;B313,
                                                        Insumos!I:I,
                                                        0)
                                                )="Transporte",
                                                INDEX(
                                                    Insumos!F:F,
                                                    MATCH(
                                                        A313&amp;B313,
                                                        Insumos!I:I,
                                                        0)
                                                ),
                                                0
                                            ),
                                            "Não encontrado"),
                                        IFERROR(
                                            INDEX(Q:Q,
                                                MATCH(
                                                    A313&amp;B313,AG:AG,
                                                    0)
                                            ),
                                            "Não encontrado")
                                    )</f>
        <v>0</v>
      </c>
      <c r="Q313" s="20">
        <f>P313*G313/1</f>
        <v>0</v>
      </c>
      <c r="R313" s="20">
        <f>IF(
                        C313="INSUMO",
                                        IFERROR(
                                            IF(
                                                INDEX(
                                                    Insumos!C:C,
                                                    MATCH(
                                                        A313&amp;B313,
                                                        Insumos!I:I,
                                                        0)
                                                )="Terceirizados",
                                                INDEX(
                                                    Insumos!F:F,
                                                    MATCH(
                                                        A313&amp;B313,
                                                        Insumos!I:I,
                                                        0)
                                                ),
                                                0
                                            ),
                                            "Não encontrado"),
                                        IFERROR(
                                            INDEX(S:S,
                                                MATCH(
                                                    A313&amp;B313,AG:AG,
                                                    0)
                                            ),
                                            "Não encontrado")
                                    )</f>
        <v>0</v>
      </c>
      <c r="S313" s="20">
        <f>R313*G313/1</f>
        <v>0</v>
      </c>
      <c r="T313" s="20">
        <f>IF(
                        C313="INSUMO",
                                        IFERROR(
                                            IF(
                                                INDEX(
                                                    Insumos!C:C,
                                                    MATCH(
                                                        A313&amp;B313,
                                                        Insumos!I:I,
                                                        0)
                                                )="Comissionamento",
                                                INDEX(
                                                    Insumos!F:F,
                                                    MATCH(
                                                        A313&amp;B313,
                                                        Insumos!I:I,
                                                        0)
                                                ),
                                                0
                                            ),
                                            "Não encontrado"),
                                        IFERROR(
                                            INDEX(U:U,
                                                MATCH(
                                                    A313&amp;B313,AG:AG,
                                                    0)
                                            ),
                                            "Não encontrado")
                                    )</f>
        <v>0</v>
      </c>
      <c r="U313" s="20">
        <f>T313*G313/1</f>
        <v>0</v>
      </c>
      <c r="V313" s="20">
        <f>IF(
                        C313="INSUMO",
                                        IFERROR(
                                            IF(
                                                INDEX(
                                                    Insumos!C:C,
                                                    MATCH(
                                                        A313&amp;B313,
                                                        Insumos!I:I,
                                                        0)
                                                )="Verba",
                                                INDEX(
                                                    Insumos!F:F,
                                                    MATCH(
                                                        A313&amp;B313,
                                                        Insumos!I:I,
                                                        0)
                                                ),
                                                0
                                            ),
                                            "Não encontrado"),
                                        IFERROR(
                                            INDEX(W:W,
                                                MATCH(
                                                    A313&amp;B313,AG:AG,
                                                    0)
                                            ),
                                            "Não encontrado")
                                    )</f>
        <v>0</v>
      </c>
      <c r="W313" s="20">
        <f>V313*G313/1</f>
        <v>0</v>
      </c>
      <c r="X313" s="20">
        <f>IF(
                        C313="INSUMO",
                                        IFERROR(
                                            IF(
                                                INDEX(
                                                    Insumos!C:C,
                                                    MATCH(
                                                        A313&amp;B313,
                                                        Insumos!I:I,
                                                        0)
                                                )="Outro",
                                                INDEX(
                                                    Insumos!F:F,
                                                    MATCH(
                                                        A313&amp;B313,
                                                        Insumos!I:I,
                                                        0)
                                                ),
                                                0
                                            ),
                                            "Não encontrado"),
                                        IFERROR(
                                            INDEX(Y:Y,
                                                MATCH(
                                                    A313&amp;B313,AG:AG,
                                                    0)
                                            ),
                                            "Não encontrado")
                                    )</f>
        <v>0</v>
      </c>
      <c r="Y313" s="20">
        <f>X313*G313/1</f>
        <v>0</v>
      </c>
      <c r="Z313" s="20">
        <f>IF(
                            C313="INSUMO",
                            IFERROR(
                                INDEX(
                                    Insumos!F:F,
                                    MATCH(
                                        A313&amp;B313,
                                        Insumos!I:I,
                                        0)
                                ),
                                "Não encontrado"),
                            IFERROR(
                                INDEX(AA:AA,
                                    MATCH(
                                        A313&amp;B313,AG:AG,
                                        0)
                                ),
                                "Não encontrado")
                        )</f>
        <v>18.55</v>
      </c>
      <c r="AA313" s="20">
        <f>G313*Z313</f>
        <v>18.55</v>
      </c>
      <c r="AB313" s="44"/>
      <c r="AC313" s="44"/>
      <c r="AD313" s="57" t="s">
        <v>89</v>
      </c>
      <c r="AE313" s="70"/>
      <c r="AF313" s="70"/>
    </row>
    <row r="314" spans="1:33" ht="51" x14ac:dyDescent="0.2">
      <c r="A314" s="63" t="s">
        <v>400</v>
      </c>
      <c r="B314" s="64" t="s">
        <v>98</v>
      </c>
      <c r="C314" s="65" t="s">
        <v>89</v>
      </c>
      <c r="D314" s="66" t="s">
        <v>488</v>
      </c>
      <c r="E314" s="66" t="s">
        <v>401</v>
      </c>
      <c r="F314" s="67" t="s">
        <v>56</v>
      </c>
      <c r="G314" s="22"/>
      <c r="H314" s="23"/>
      <c r="I314" s="23">
        <f>SUM(I315:I318)</f>
        <v>26.211300000000001</v>
      </c>
      <c r="J314" s="23"/>
      <c r="K314" s="23">
        <f>SUM(K315:K318)</f>
        <v>25.311375616799999</v>
      </c>
      <c r="L314" s="23"/>
      <c r="M314" s="23">
        <f>SUM(M315:M318)</f>
        <v>25.311375616799999</v>
      </c>
      <c r="N314" s="23"/>
      <c r="O314" s="23">
        <f>SUM(O315:O318)</f>
        <v>0</v>
      </c>
      <c r="P314" s="23"/>
      <c r="Q314" s="23">
        <f>SUM(Q315:Q318)</f>
        <v>0</v>
      </c>
      <c r="R314" s="23"/>
      <c r="S314" s="23">
        <f>SUM(S315:S318)</f>
        <v>0</v>
      </c>
      <c r="T314" s="23"/>
      <c r="U314" s="23">
        <f>SUM(U315:U318)</f>
        <v>0</v>
      </c>
      <c r="V314" s="23"/>
      <c r="W314" s="23">
        <f>SUM(W315:W318)</f>
        <v>0</v>
      </c>
      <c r="X314" s="23"/>
      <c r="Y314" s="23">
        <f>SUM(Y315:Y318)</f>
        <v>0</v>
      </c>
      <c r="Z314" s="23"/>
      <c r="AA314" s="23">
        <f>SUM(AA315:AA318)</f>
        <v>51.522675616800001</v>
      </c>
      <c r="AB314" s="43" t="s">
        <v>89</v>
      </c>
      <c r="AC314" s="43"/>
      <c r="AD314" s="66" t="s">
        <v>89</v>
      </c>
      <c r="AE314" s="68" t="s">
        <v>89</v>
      </c>
      <c r="AF314" s="68" t="s">
        <v>666</v>
      </c>
      <c r="AG314" t="str">
        <f>A314&amp;B314&amp;C314</f>
        <v>95796SINAPI</v>
      </c>
    </row>
    <row r="315" spans="1:33" ht="25.5" x14ac:dyDescent="0.2">
      <c r="A315" s="59" t="s">
        <v>653</v>
      </c>
      <c r="B315" s="60" t="s">
        <v>98</v>
      </c>
      <c r="C315" s="71" t="s">
        <v>46</v>
      </c>
      <c r="D315" s="61" t="s">
        <v>488</v>
      </c>
      <c r="E315" s="61" t="s">
        <v>654</v>
      </c>
      <c r="F315" s="17" t="s">
        <v>511</v>
      </c>
      <c r="G315" s="17">
        <v>0.45779999999999998</v>
      </c>
      <c r="H315" s="21">
        <f>IF(
                        C315="INSUMO",
                                        IFERROR(
                                            IF(
                                                INDEX(
                                                    Insumos!C:C,
                                                    MATCH(
                                                        A315&amp;B315,
                                                        Insumos!I:I,
                                                        0)
                                                )="Material",
                                                INDEX(
                                                    Insumos!F:F,
                                                    MATCH(
                                                        A315&amp;B315,
                                                        Insumos!I:I,
                                                        0)
                                                ),
                                                0
                                            ),
                                            "Não encontrado"),
                                        IFERROR(
                                            INDEX(I:I,
                                                MATCH(
                                                    A315&amp;B315,AG:AG,
                                                    0)
                                            ),
                                            "Não encontrado")
                                    )</f>
        <v>4.25</v>
      </c>
      <c r="I315" s="21">
        <f>H315*G315/1</f>
        <v>1.9456499999999999</v>
      </c>
      <c r="J315" s="21">
        <f t="shared" ref="J315:K318" si="65">T315 + N315 + L315 + X315 + R315 + P315 + V315</f>
        <v>35.206640799999995</v>
      </c>
      <c r="K315" s="21">
        <f t="shared" si="65"/>
        <v>16.117600158239998</v>
      </c>
      <c r="L315" s="21">
        <f>IF(
                        C315="INSUMO",
                                        IFERROR(
                                            IF(
                                                INDEX(
                                                    Insumos!C:C,
                                                    MATCH(
                                                        A315&amp;B315,
                                                        Insumos!I:I,
                                                        0)
                                                )="Mao_obra",
                                                INDEX(
                                                    Insumos!F:F,
                                                    MATCH(
                                                        A315&amp;B315,
                                                        Insumos!I:I,
                                                        0)
                                                ),
                                                0
                                            ),
                                            "Não encontrado"),
                                        IFERROR(
                                            INDEX(M:M,
                                                MATCH(
                                                    A315&amp;B315,AG:AG,
                                                    0)
                                            ),
                                            "Não encontrado")
                                    )</f>
        <v>35.206640799999995</v>
      </c>
      <c r="M315" s="21">
        <f>L315*G315/1</f>
        <v>16.117600158239998</v>
      </c>
      <c r="N315" s="21">
        <f>IF(
                        C315="INSUMO",
                                        IFERROR(
                                            IF(
                                                INDEX(
                                                    Insumos!C:C,
                                                    MATCH(
                                                        A315&amp;B315,
                                                        Insumos!I:I,
                                                        0)
                                                )="Equipamento",
                                                INDEX(
                                                    Insumos!F:F,
                                                    MATCH(
                                                        A315&amp;B315,
                                                        Insumos!I:I,
                                                        0)
                                                ),
                                                0
                                            ),
                                            "Não encontrado"),
                                        IFERROR(
                                            INDEX(O:O,
                                                MATCH(
                                                    A315&amp;B315,AG:AG,
                                                    0)
                                            ),
                                            "Não encontrado")
                                    )</f>
        <v>0</v>
      </c>
      <c r="O315" s="21">
        <f>N315*G315/1</f>
        <v>0</v>
      </c>
      <c r="P315" s="21">
        <f>IF(
                        C315="INSUMO",
                                        IFERROR(
                                            IF(
                                                INDEX(
                                                    Insumos!C:C,
                                                    MATCH(
                                                        A315&amp;B315,
                                                        Insumos!I:I,
                                                        0)
                                                )="Transporte",
                                                INDEX(
                                                    Insumos!F:F,
                                                    MATCH(
                                                        A315&amp;B315,
                                                        Insumos!I:I,
                                                        0)
                                                ),
                                                0
                                            ),
                                            "Não encontrado"),
                                        IFERROR(
                                            INDEX(Q:Q,
                                                MATCH(
                                                    A315&amp;B315,AG:AG,
                                                    0)
                                            ),
                                            "Não encontrado")
                                    )</f>
        <v>0</v>
      </c>
      <c r="Q315" s="21">
        <f>P315*G315/1</f>
        <v>0</v>
      </c>
      <c r="R315" s="21">
        <f>IF(
                        C315="INSUMO",
                                        IFERROR(
                                            IF(
                                                INDEX(
                                                    Insumos!C:C,
                                                    MATCH(
                                                        A315&amp;B315,
                                                        Insumos!I:I,
                                                        0)
                                                )="Terceirizados",
                                                INDEX(
                                                    Insumos!F:F,
                                                    MATCH(
                                                        A315&amp;B315,
                                                        Insumos!I:I,
                                                        0)
                                                ),
                                                0
                                            ),
                                            "Não encontrado"),
                                        IFERROR(
                                            INDEX(S:S,
                                                MATCH(
                                                    A315&amp;B315,AG:AG,
                                                    0)
                                            ),
                                            "Não encontrado")
                                    )</f>
        <v>0</v>
      </c>
      <c r="S315" s="21">
        <f>R315*G315/1</f>
        <v>0</v>
      </c>
      <c r="T315" s="21">
        <f>IF(
                        C315="INSUMO",
                                        IFERROR(
                                            IF(
                                                INDEX(
                                                    Insumos!C:C,
                                                    MATCH(
                                                        A315&amp;B315,
                                                        Insumos!I:I,
                                                        0)
                                                )="Comissionamento",
                                                INDEX(
                                                    Insumos!F:F,
                                                    MATCH(
                                                        A315&amp;B315,
                                                        Insumos!I:I,
                                                        0)
                                                ),
                                                0
                                            ),
                                            "Não encontrado"),
                                        IFERROR(
                                            INDEX(U:U,
                                                MATCH(
                                                    A315&amp;B315,AG:AG,
                                                    0)
                                            ),
                                            "Não encontrado")
                                    )</f>
        <v>0</v>
      </c>
      <c r="U315" s="21">
        <f>T315*G315/1</f>
        <v>0</v>
      </c>
      <c r="V315" s="21">
        <f>IF(
                        C315="INSUMO",
                                        IFERROR(
                                            IF(
                                                INDEX(
                                                    Insumos!C:C,
                                                    MATCH(
                                                        A315&amp;B315,
                                                        Insumos!I:I,
                                                        0)
                                                )="Verba",
                                                INDEX(
                                                    Insumos!F:F,
                                                    MATCH(
                                                        A315&amp;B315,
                                                        Insumos!I:I,
                                                        0)
                                                ),
                                                0
                                            ),
                                            "Não encontrado"),
                                        IFERROR(
                                            INDEX(W:W,
                                                MATCH(
                                                    A315&amp;B315,AG:AG,
                                                    0)
                                            ),
                                            "Não encontrado")
                                    )</f>
        <v>0</v>
      </c>
      <c r="W315" s="21">
        <f>V315*G315/1</f>
        <v>0</v>
      </c>
      <c r="X315" s="21">
        <f>IF(
                        C315="INSUMO",
                                        IFERROR(
                                            IF(
                                                INDEX(
                                                    Insumos!C:C,
                                                    MATCH(
                                                        A315&amp;B315,
                                                        Insumos!I:I,
                                                        0)
                                                )="Outro",
                                                INDEX(
                                                    Insumos!F:F,
                                                    MATCH(
                                                        A315&amp;B315,
                                                        Insumos!I:I,
                                                        0)
                                                ),
                                                0
                                            ),
                                            "Não encontrado"),
                                        IFERROR(
                                            INDEX(Y:Y,
                                                MATCH(
                                                    A315&amp;B315,AG:AG,
                                                    0)
                                            ),
                                            "Não encontrado")
                                    )</f>
        <v>0</v>
      </c>
      <c r="Y315" s="21">
        <f>X315*G315/1</f>
        <v>0</v>
      </c>
      <c r="Z315" s="21">
        <f>IF(
                            C315="INSUMO",
                            IFERROR(
                                INDEX(
                                    Insumos!F:F,
                                    MATCH(
                                        A315&amp;B315,
                                        Insumos!I:I,
                                        0)
                                ),
                                "Não encontrado"),
                            IFERROR(
                                INDEX(AA:AA,
                                    MATCH(
                                        A315&amp;B315,AG:AG,
                                        0)
                                ),
                                "Não encontrado")
                        )</f>
        <v>39.456640799999995</v>
      </c>
      <c r="AA315" s="21">
        <f>G315*Z315</f>
        <v>18.063250158239999</v>
      </c>
      <c r="AB315" s="45"/>
      <c r="AC315" s="45"/>
      <c r="AD315" s="61" t="s">
        <v>89</v>
      </c>
      <c r="AE315" s="72"/>
      <c r="AF315" s="72"/>
    </row>
    <row r="316" spans="1:33" ht="25.5" x14ac:dyDescent="0.2">
      <c r="A316" s="54" t="s">
        <v>655</v>
      </c>
      <c r="B316" s="55" t="s">
        <v>98</v>
      </c>
      <c r="C316" s="69" t="s">
        <v>46</v>
      </c>
      <c r="D316" s="57" t="s">
        <v>488</v>
      </c>
      <c r="E316" s="57" t="s">
        <v>656</v>
      </c>
      <c r="F316" s="16" t="s">
        <v>511</v>
      </c>
      <c r="G316" s="16">
        <v>0.45779999999999998</v>
      </c>
      <c r="H316" s="20">
        <f>IF(
                        C316="INSUMO",
                                        IFERROR(
                                            IF(
                                                INDEX(
                                                    Insumos!C:C,
                                                    MATCH(
                                                        A316&amp;B316,
                                                        Insumos!I:I,
                                                        0)
                                                )="Material",
                                                INDEX(
                                                    Insumos!F:F,
                                                    MATCH(
                                                        A316&amp;B316,
                                                        Insumos!I:I,
                                                        0)
                                                ),
                                                0
                                            ),
                                            "Não encontrado"),
                                        IFERROR(
                                            INDEX(I:I,
                                                MATCH(
                                                    A316&amp;B316,AG:AG,
                                                    0)
                                            ),
                                            "Não encontrado")
                                    )</f>
        <v>4.25</v>
      </c>
      <c r="I316" s="20">
        <f>H316*G316/1</f>
        <v>1.9456499999999999</v>
      </c>
      <c r="J316" s="20">
        <f t="shared" si="65"/>
        <v>20.0825152</v>
      </c>
      <c r="K316" s="20">
        <f t="shared" si="65"/>
        <v>9.1937754585599993</v>
      </c>
      <c r="L316" s="20">
        <f>IF(
                        C316="INSUMO",
                                        IFERROR(
                                            IF(
                                                INDEX(
                                                    Insumos!C:C,
                                                    MATCH(
                                                        A316&amp;B316,
                                                        Insumos!I:I,
                                                        0)
                                                )="Mao_obra",
                                                INDEX(
                                                    Insumos!F:F,
                                                    MATCH(
                                                        A316&amp;B316,
                                                        Insumos!I:I,
                                                        0)
                                                ),
                                                0
                                            ),
                                            "Não encontrado"),
                                        IFERROR(
                                            INDEX(M:M,
                                                MATCH(
                                                    A316&amp;B316,AG:AG,
                                                    0)
                                            ),
                                            "Não encontrado")
                                    )</f>
        <v>20.0825152</v>
      </c>
      <c r="M316" s="20">
        <f>L316*G316/1</f>
        <v>9.1937754585599993</v>
      </c>
      <c r="N316" s="20">
        <f>IF(
                        C316="INSUMO",
                                        IFERROR(
                                            IF(
                                                INDEX(
                                                    Insumos!C:C,
                                                    MATCH(
                                                        A316&amp;B316,
                                                        Insumos!I:I,
                                                        0)
                                                )="Equipamento",
                                                INDEX(
                                                    Insumos!F:F,
                                                    MATCH(
                                                        A316&amp;B316,
                                                        Insumos!I:I,
                                                        0)
                                                ),
                                                0
                                            ),
                                            "Não encontrado"),
                                        IFERROR(
                                            INDEX(O:O,
                                                MATCH(
                                                    A316&amp;B316,AG:AG,
                                                    0)
                                            ),
                                            "Não encontrado")
                                    )</f>
        <v>0</v>
      </c>
      <c r="O316" s="20">
        <f>N316*G316/1</f>
        <v>0</v>
      </c>
      <c r="P316" s="20">
        <f>IF(
                        C316="INSUMO",
                                        IFERROR(
                                            IF(
                                                INDEX(
                                                    Insumos!C:C,
                                                    MATCH(
                                                        A316&amp;B316,
                                                        Insumos!I:I,
                                                        0)
                                                )="Transporte",
                                                INDEX(
                                                    Insumos!F:F,
                                                    MATCH(
                                                        A316&amp;B316,
                                                        Insumos!I:I,
                                                        0)
                                                ),
                                                0
                                            ),
                                            "Não encontrado"),
                                        IFERROR(
                                            INDEX(Q:Q,
                                                MATCH(
                                                    A316&amp;B316,AG:AG,
                                                    0)
                                            ),
                                            "Não encontrado")
                                    )</f>
        <v>0</v>
      </c>
      <c r="Q316" s="20">
        <f>P316*G316/1</f>
        <v>0</v>
      </c>
      <c r="R316" s="20">
        <f>IF(
                        C316="INSUMO",
                                        IFERROR(
                                            IF(
                                                INDEX(
                                                    Insumos!C:C,
                                                    MATCH(
                                                        A316&amp;B316,
                                                        Insumos!I:I,
                                                        0)
                                                )="Terceirizados",
                                                INDEX(
                                                    Insumos!F:F,
                                                    MATCH(
                                                        A316&amp;B316,
                                                        Insumos!I:I,
                                                        0)
                                                ),
                                                0
                                            ),
                                            "Não encontrado"),
                                        IFERROR(
                                            INDEX(S:S,
                                                MATCH(
                                                    A316&amp;B316,AG:AG,
                                                    0)
                                            ),
                                            "Não encontrado")
                                    )</f>
        <v>0</v>
      </c>
      <c r="S316" s="20">
        <f>R316*G316/1</f>
        <v>0</v>
      </c>
      <c r="T316" s="20">
        <f>IF(
                        C316="INSUMO",
                                        IFERROR(
                                            IF(
                                                INDEX(
                                                    Insumos!C:C,
                                                    MATCH(
                                                        A316&amp;B316,
                                                        Insumos!I:I,
                                                        0)
                                                )="Comissionamento",
                                                INDEX(
                                                    Insumos!F:F,
                                                    MATCH(
                                                        A316&amp;B316,
                                                        Insumos!I:I,
                                                        0)
                                                ),
                                                0
                                            ),
                                            "Não encontrado"),
                                        IFERROR(
                                            INDEX(U:U,
                                                MATCH(
                                                    A316&amp;B316,AG:AG,
                                                    0)
                                            ),
                                            "Não encontrado")
                                    )</f>
        <v>0</v>
      </c>
      <c r="U316" s="20">
        <f>T316*G316/1</f>
        <v>0</v>
      </c>
      <c r="V316" s="20">
        <f>IF(
                        C316="INSUMO",
                                        IFERROR(
                                            IF(
                                                INDEX(
                                                    Insumos!C:C,
                                                    MATCH(
                                                        A316&amp;B316,
                                                        Insumos!I:I,
                                                        0)
                                                )="Verba",
                                                INDEX(
                                                    Insumos!F:F,
                                                    MATCH(
                                                        A316&amp;B316,
                                                        Insumos!I:I,
                                                        0)
                                                ),
                                                0
                                            ),
                                            "Não encontrado"),
                                        IFERROR(
                                            INDEX(W:W,
                                                MATCH(
                                                    A316&amp;B316,AG:AG,
                                                    0)
                                            ),
                                            "Não encontrado")
                                    )</f>
        <v>0</v>
      </c>
      <c r="W316" s="20">
        <f>V316*G316/1</f>
        <v>0</v>
      </c>
      <c r="X316" s="20">
        <f>IF(
                        C316="INSUMO",
                                        IFERROR(
                                            IF(
                                                INDEX(
                                                    Insumos!C:C,
                                                    MATCH(
                                                        A316&amp;B316,
                                                        Insumos!I:I,
                                                        0)
                                                )="Outro",
                                                INDEX(
                                                    Insumos!F:F,
                                                    MATCH(
                                                        A316&amp;B316,
                                                        Insumos!I:I,
                                                        0)
                                                ),
                                                0
                                            ),
                                            "Não encontrado"),
                                        IFERROR(
                                            INDEX(Y:Y,
                                                MATCH(
                                                    A316&amp;B316,AG:AG,
                                                    0)
                                            ),
                                            "Não encontrado")
                                    )</f>
        <v>0</v>
      </c>
      <c r="Y316" s="20">
        <f>X316*G316/1</f>
        <v>0</v>
      </c>
      <c r="Z316" s="20">
        <f>IF(
                            C316="INSUMO",
                            IFERROR(
                                INDEX(
                                    Insumos!F:F,
                                    MATCH(
                                        A316&amp;B316,
                                        Insumos!I:I,
                                        0)
                                ),
                                "Não encontrado"),
                            IFERROR(
                                INDEX(AA:AA,
                                    MATCH(
                                        A316&amp;B316,AG:AG,
                                        0)
                                ),
                                "Não encontrado")
                        )</f>
        <v>24.3325152</v>
      </c>
      <c r="AA316" s="20">
        <f>G316*Z316</f>
        <v>11.13942545856</v>
      </c>
      <c r="AB316" s="44"/>
      <c r="AC316" s="44"/>
      <c r="AD316" s="57" t="s">
        <v>89</v>
      </c>
      <c r="AE316" s="70"/>
      <c r="AF316" s="70"/>
    </row>
    <row r="317" spans="1:33" ht="25.5" x14ac:dyDescent="0.2">
      <c r="A317" s="59" t="s">
        <v>669</v>
      </c>
      <c r="B317" s="60" t="s">
        <v>98</v>
      </c>
      <c r="C317" s="71" t="s">
        <v>58</v>
      </c>
      <c r="D317" s="61" t="s">
        <v>488</v>
      </c>
      <c r="E317" s="61" t="s">
        <v>670</v>
      </c>
      <c r="F317" s="17" t="s">
        <v>56</v>
      </c>
      <c r="G317" s="17">
        <v>2</v>
      </c>
      <c r="H317" s="21">
        <f>IF(
                        C317="INSUMO",
                                        IFERROR(
                                            IF(
                                                INDEX(
                                                    Insumos!C:C,
                                                    MATCH(
                                                        A317&amp;B317,
                                                        Insumos!I:I,
                                                        0)
                                                )="Material",
                                                INDEX(
                                                    Insumos!F:F,
                                                    MATCH(
                                                        A317&amp;B317,
                                                        Insumos!I:I,
                                                        0)
                                                ),
                                                0
                                            ),
                                            "Não encontrado"),
                                        IFERROR(
                                            INDEX(I:I,
                                                MATCH(
                                                    A317&amp;B317,AG:AG,
                                                    0)
                                            ),
                                            "Não encontrado")
                                    )</f>
        <v>0.2</v>
      </c>
      <c r="I317" s="21">
        <f>H317*G317/1</f>
        <v>0.4</v>
      </c>
      <c r="J317" s="21">
        <f t="shared" si="65"/>
        <v>0</v>
      </c>
      <c r="K317" s="21">
        <f t="shared" si="65"/>
        <v>0</v>
      </c>
      <c r="L317" s="21">
        <f>IF(
                        C317="INSUMO",
                                        IFERROR(
                                            IF(
                                                INDEX(
                                                    Insumos!C:C,
                                                    MATCH(
                                                        A317&amp;B317,
                                                        Insumos!I:I,
                                                        0)
                                                )="Mao_obra",
                                                INDEX(
                                                    Insumos!F:F,
                                                    MATCH(
                                                        A317&amp;B317,
                                                        Insumos!I:I,
                                                        0)
                                                ),
                                                0
                                            ),
                                            "Não encontrado"),
                                        IFERROR(
                                            INDEX(M:M,
                                                MATCH(
                                                    A317&amp;B317,AG:AG,
                                                    0)
                                            ),
                                            "Não encontrado")
                                    )</f>
        <v>0</v>
      </c>
      <c r="M317" s="21">
        <f>L317*G317/1</f>
        <v>0</v>
      </c>
      <c r="N317" s="21">
        <f>IF(
                        C317="INSUMO",
                                        IFERROR(
                                            IF(
                                                INDEX(
                                                    Insumos!C:C,
                                                    MATCH(
                                                        A317&amp;B317,
                                                        Insumos!I:I,
                                                        0)
                                                )="Equipamento",
                                                INDEX(
                                                    Insumos!F:F,
                                                    MATCH(
                                                        A317&amp;B317,
                                                        Insumos!I:I,
                                                        0)
                                                ),
                                                0
                                            ),
                                            "Não encontrado"),
                                        IFERROR(
                                            INDEX(O:O,
                                                MATCH(
                                                    A317&amp;B317,AG:AG,
                                                    0)
                                            ),
                                            "Não encontrado")
                                    )</f>
        <v>0</v>
      </c>
      <c r="O317" s="21">
        <f>N317*G317/1</f>
        <v>0</v>
      </c>
      <c r="P317" s="21">
        <f>IF(
                        C317="INSUMO",
                                        IFERROR(
                                            IF(
                                                INDEX(
                                                    Insumos!C:C,
                                                    MATCH(
                                                        A317&amp;B317,
                                                        Insumos!I:I,
                                                        0)
                                                )="Transporte",
                                                INDEX(
                                                    Insumos!F:F,
                                                    MATCH(
                                                        A317&amp;B317,
                                                        Insumos!I:I,
                                                        0)
                                                ),
                                                0
                                            ),
                                            "Não encontrado"),
                                        IFERROR(
                                            INDEX(Q:Q,
                                                MATCH(
                                                    A317&amp;B317,AG:AG,
                                                    0)
                                            ),
                                            "Não encontrado")
                                    )</f>
        <v>0</v>
      </c>
      <c r="Q317" s="21">
        <f>P317*G317/1</f>
        <v>0</v>
      </c>
      <c r="R317" s="21">
        <f>IF(
                        C317="INSUMO",
                                        IFERROR(
                                            IF(
                                                INDEX(
                                                    Insumos!C:C,
                                                    MATCH(
                                                        A317&amp;B317,
                                                        Insumos!I:I,
                                                        0)
                                                )="Terceirizados",
                                                INDEX(
                                                    Insumos!F:F,
                                                    MATCH(
                                                        A317&amp;B317,
                                                        Insumos!I:I,
                                                        0)
                                                ),
                                                0
                                            ),
                                            "Não encontrado"),
                                        IFERROR(
                                            INDEX(S:S,
                                                MATCH(
                                                    A317&amp;B317,AG:AG,
                                                    0)
                                            ),
                                            "Não encontrado")
                                    )</f>
        <v>0</v>
      </c>
      <c r="S317" s="21">
        <f>R317*G317/1</f>
        <v>0</v>
      </c>
      <c r="T317" s="21">
        <f>IF(
                        C317="INSUMO",
                                        IFERROR(
                                            IF(
                                                INDEX(
                                                    Insumos!C:C,
                                                    MATCH(
                                                        A317&amp;B317,
                                                        Insumos!I:I,
                                                        0)
                                                )="Comissionamento",
                                                INDEX(
                                                    Insumos!F:F,
                                                    MATCH(
                                                        A317&amp;B317,
                                                        Insumos!I:I,
                                                        0)
                                                ),
                                                0
                                            ),
                                            "Não encontrado"),
                                        IFERROR(
                                            INDEX(U:U,
                                                MATCH(
                                                    A317&amp;B317,AG:AG,
                                                    0)
                                            ),
                                            "Não encontrado")
                                    )</f>
        <v>0</v>
      </c>
      <c r="U317" s="21">
        <f>T317*G317/1</f>
        <v>0</v>
      </c>
      <c r="V317" s="21">
        <f>IF(
                        C317="INSUMO",
                                        IFERROR(
                                            IF(
                                                INDEX(
                                                    Insumos!C:C,
                                                    MATCH(
                                                        A317&amp;B317,
                                                        Insumos!I:I,
                                                        0)
                                                )="Verba",
                                                INDEX(
                                                    Insumos!F:F,
                                                    MATCH(
                                                        A317&amp;B317,
                                                        Insumos!I:I,
                                                        0)
                                                ),
                                                0
                                            ),
                                            "Não encontrado"),
                                        IFERROR(
                                            INDEX(W:W,
                                                MATCH(
                                                    A317&amp;B317,AG:AG,
                                                    0)
                                            ),
                                            "Não encontrado")
                                    )</f>
        <v>0</v>
      </c>
      <c r="W317" s="21">
        <f>V317*G317/1</f>
        <v>0</v>
      </c>
      <c r="X317" s="21">
        <f>IF(
                        C317="INSUMO",
                                        IFERROR(
                                            IF(
                                                INDEX(
                                                    Insumos!C:C,
                                                    MATCH(
                                                        A317&amp;B317,
                                                        Insumos!I:I,
                                                        0)
                                                )="Outro",
                                                INDEX(
                                                    Insumos!F:F,
                                                    MATCH(
                                                        A317&amp;B317,
                                                        Insumos!I:I,
                                                        0)
                                                ),
                                                0
                                            ),
                                            "Não encontrado"),
                                        IFERROR(
                                            INDEX(Y:Y,
                                                MATCH(
                                                    A317&amp;B317,AG:AG,
                                                    0)
                                            ),
                                            "Não encontrado")
                                    )</f>
        <v>0</v>
      </c>
      <c r="Y317" s="21">
        <f>X317*G317/1</f>
        <v>0</v>
      </c>
      <c r="Z317" s="21">
        <f>IF(
                            C317="INSUMO",
                            IFERROR(
                                INDEX(
                                    Insumos!F:F,
                                    MATCH(
                                        A317&amp;B317,
                                        Insumos!I:I,
                                        0)
                                ),
                                "Não encontrado"),
                            IFERROR(
                                INDEX(AA:AA,
                                    MATCH(
                                        A317&amp;B317,AG:AG,
                                        0)
                                ),
                                "Não encontrado")
                        )</f>
        <v>0.2</v>
      </c>
      <c r="AA317" s="21">
        <f>G317*Z317</f>
        <v>0.4</v>
      </c>
      <c r="AB317" s="45"/>
      <c r="AC317" s="45"/>
      <c r="AD317" s="61" t="s">
        <v>89</v>
      </c>
      <c r="AE317" s="72"/>
      <c r="AF317" s="72"/>
    </row>
    <row r="318" spans="1:33" ht="25.5" x14ac:dyDescent="0.2">
      <c r="A318" s="54" t="s">
        <v>745</v>
      </c>
      <c r="B318" s="55" t="s">
        <v>98</v>
      </c>
      <c r="C318" s="69" t="s">
        <v>58</v>
      </c>
      <c r="D318" s="57" t="s">
        <v>488</v>
      </c>
      <c r="E318" s="57" t="s">
        <v>746</v>
      </c>
      <c r="F318" s="16" t="s">
        <v>56</v>
      </c>
      <c r="G318" s="16">
        <v>1</v>
      </c>
      <c r="H318" s="20">
        <f>IF(
                        C318="INSUMO",
                                        IFERROR(
                                            IF(
                                                INDEX(
                                                    Insumos!C:C,
                                                    MATCH(
                                                        A318&amp;B318,
                                                        Insumos!I:I,
                                                        0)
                                                )="Material",
                                                INDEX(
                                                    Insumos!F:F,
                                                    MATCH(
                                                        A318&amp;B318,
                                                        Insumos!I:I,
                                                        0)
                                                ),
                                                0
                                            ),
                                            "Não encontrado"),
                                        IFERROR(
                                            INDEX(I:I,
                                                MATCH(
                                                    A318&amp;B318,AG:AG,
                                                    0)
                                            ),
                                            "Não encontrado")
                                    )</f>
        <v>21.92</v>
      </c>
      <c r="I318" s="20">
        <f>H318*G318/1</f>
        <v>21.92</v>
      </c>
      <c r="J318" s="20">
        <f t="shared" si="65"/>
        <v>0</v>
      </c>
      <c r="K318" s="20">
        <f t="shared" si="65"/>
        <v>0</v>
      </c>
      <c r="L318" s="20">
        <f>IF(
                        C318="INSUMO",
                                        IFERROR(
                                            IF(
                                                INDEX(
                                                    Insumos!C:C,
                                                    MATCH(
                                                        A318&amp;B318,
                                                        Insumos!I:I,
                                                        0)
                                                )="Mao_obra",
                                                INDEX(
                                                    Insumos!F:F,
                                                    MATCH(
                                                        A318&amp;B318,
                                                        Insumos!I:I,
                                                        0)
                                                ),
                                                0
                                            ),
                                            "Não encontrado"),
                                        IFERROR(
                                            INDEX(M:M,
                                                MATCH(
                                                    A318&amp;B318,AG:AG,
                                                    0)
                                            ),
                                            "Não encontrado")
                                    )</f>
        <v>0</v>
      </c>
      <c r="M318" s="20">
        <f>L318*G318/1</f>
        <v>0</v>
      </c>
      <c r="N318" s="20">
        <f>IF(
                        C318="INSUMO",
                                        IFERROR(
                                            IF(
                                                INDEX(
                                                    Insumos!C:C,
                                                    MATCH(
                                                        A318&amp;B318,
                                                        Insumos!I:I,
                                                        0)
                                                )="Equipamento",
                                                INDEX(
                                                    Insumos!F:F,
                                                    MATCH(
                                                        A318&amp;B318,
                                                        Insumos!I:I,
                                                        0)
                                                ),
                                                0
                                            ),
                                            "Não encontrado"),
                                        IFERROR(
                                            INDEX(O:O,
                                                MATCH(
                                                    A318&amp;B318,AG:AG,
                                                    0)
                                            ),
                                            "Não encontrado")
                                    )</f>
        <v>0</v>
      </c>
      <c r="O318" s="20">
        <f>N318*G318/1</f>
        <v>0</v>
      </c>
      <c r="P318" s="20">
        <f>IF(
                        C318="INSUMO",
                                        IFERROR(
                                            IF(
                                                INDEX(
                                                    Insumos!C:C,
                                                    MATCH(
                                                        A318&amp;B318,
                                                        Insumos!I:I,
                                                        0)
                                                )="Transporte",
                                                INDEX(
                                                    Insumos!F:F,
                                                    MATCH(
                                                        A318&amp;B318,
                                                        Insumos!I:I,
                                                        0)
                                                ),
                                                0
                                            ),
                                            "Não encontrado"),
                                        IFERROR(
                                            INDEX(Q:Q,
                                                MATCH(
                                                    A318&amp;B318,AG:AG,
                                                    0)
                                            ),
                                            "Não encontrado")
                                    )</f>
        <v>0</v>
      </c>
      <c r="Q318" s="20">
        <f>P318*G318/1</f>
        <v>0</v>
      </c>
      <c r="R318" s="20">
        <f>IF(
                        C318="INSUMO",
                                        IFERROR(
                                            IF(
                                                INDEX(
                                                    Insumos!C:C,
                                                    MATCH(
                                                        A318&amp;B318,
                                                        Insumos!I:I,
                                                        0)
                                                )="Terceirizados",
                                                INDEX(
                                                    Insumos!F:F,
                                                    MATCH(
                                                        A318&amp;B318,
                                                        Insumos!I:I,
                                                        0)
                                                ),
                                                0
                                            ),
                                            "Não encontrado"),
                                        IFERROR(
                                            INDEX(S:S,
                                                MATCH(
                                                    A318&amp;B318,AG:AG,
                                                    0)
                                            ),
                                            "Não encontrado")
                                    )</f>
        <v>0</v>
      </c>
      <c r="S318" s="20">
        <f>R318*G318/1</f>
        <v>0</v>
      </c>
      <c r="T318" s="20">
        <f>IF(
                        C318="INSUMO",
                                        IFERROR(
                                            IF(
                                                INDEX(
                                                    Insumos!C:C,
                                                    MATCH(
                                                        A318&amp;B318,
                                                        Insumos!I:I,
                                                        0)
                                                )="Comissionamento",
                                                INDEX(
                                                    Insumos!F:F,
                                                    MATCH(
                                                        A318&amp;B318,
                                                        Insumos!I:I,
                                                        0)
                                                ),
                                                0
                                            ),
                                            "Não encontrado"),
                                        IFERROR(
                                            INDEX(U:U,
                                                MATCH(
                                                    A318&amp;B318,AG:AG,
                                                    0)
                                            ),
                                            "Não encontrado")
                                    )</f>
        <v>0</v>
      </c>
      <c r="U318" s="20">
        <f>T318*G318/1</f>
        <v>0</v>
      </c>
      <c r="V318" s="20">
        <f>IF(
                        C318="INSUMO",
                                        IFERROR(
                                            IF(
                                                INDEX(
                                                    Insumos!C:C,
                                                    MATCH(
                                                        A318&amp;B318,
                                                        Insumos!I:I,
                                                        0)
                                                )="Verba",
                                                INDEX(
                                                    Insumos!F:F,
                                                    MATCH(
                                                        A318&amp;B318,
                                                        Insumos!I:I,
                                                        0)
                                                ),
                                                0
                                            ),
                                            "Não encontrado"),
                                        IFERROR(
                                            INDEX(W:W,
                                                MATCH(
                                                    A318&amp;B318,AG:AG,
                                                    0)
                                            ),
                                            "Não encontrado")
                                    )</f>
        <v>0</v>
      </c>
      <c r="W318" s="20">
        <f>V318*G318/1</f>
        <v>0</v>
      </c>
      <c r="X318" s="20">
        <f>IF(
                        C318="INSUMO",
                                        IFERROR(
                                            IF(
                                                INDEX(
                                                    Insumos!C:C,
                                                    MATCH(
                                                        A318&amp;B318,
                                                        Insumos!I:I,
                                                        0)
                                                )="Outro",
                                                INDEX(
                                                    Insumos!F:F,
                                                    MATCH(
                                                        A318&amp;B318,
                                                        Insumos!I:I,
                                                        0)
                                                ),
                                                0
                                            ),
                                            "Não encontrado"),
                                        IFERROR(
                                            INDEX(Y:Y,
                                                MATCH(
                                                    A318&amp;B318,AG:AG,
                                                    0)
                                            ),
                                            "Não encontrado")
                                    )</f>
        <v>0</v>
      </c>
      <c r="Y318" s="20">
        <f>X318*G318/1</f>
        <v>0</v>
      </c>
      <c r="Z318" s="20">
        <f>IF(
                            C318="INSUMO",
                            IFERROR(
                                INDEX(
                                    Insumos!F:F,
                                    MATCH(
                                        A318&amp;B318,
                                        Insumos!I:I,
                                        0)
                                ),
                                "Não encontrado"),
                            IFERROR(
                                INDEX(AA:AA,
                                    MATCH(
                                        A318&amp;B318,AG:AG,
                                        0)
                                ),
                                "Não encontrado")
                        )</f>
        <v>21.92</v>
      </c>
      <c r="AA318" s="20">
        <f>G318*Z318</f>
        <v>21.92</v>
      </c>
      <c r="AB318" s="44"/>
      <c r="AC318" s="44"/>
      <c r="AD318" s="57" t="s">
        <v>89</v>
      </c>
      <c r="AE318" s="70"/>
      <c r="AF318" s="70"/>
    </row>
    <row r="319" spans="1:33" ht="63.75" x14ac:dyDescent="0.2">
      <c r="A319" s="63" t="s">
        <v>407</v>
      </c>
      <c r="B319" s="64" t="s">
        <v>45</v>
      </c>
      <c r="C319" s="65" t="s">
        <v>89</v>
      </c>
      <c r="D319" s="66" t="s">
        <v>488</v>
      </c>
      <c r="E319" s="66" t="s">
        <v>408</v>
      </c>
      <c r="F319" s="67" t="s">
        <v>66</v>
      </c>
      <c r="G319" s="22"/>
      <c r="H319" s="23"/>
      <c r="I319" s="23">
        <f>SUM(I320:I322)</f>
        <v>9.3002000000000002</v>
      </c>
      <c r="J319" s="23"/>
      <c r="K319" s="23">
        <f>SUM(K320:K322)</f>
        <v>10.891963731999999</v>
      </c>
      <c r="L319" s="23"/>
      <c r="M319" s="23">
        <f>SUM(M320:M322)</f>
        <v>10.891963731999999</v>
      </c>
      <c r="N319" s="23"/>
      <c r="O319" s="23">
        <f>SUM(O320:O322)</f>
        <v>0</v>
      </c>
      <c r="P319" s="23"/>
      <c r="Q319" s="23">
        <f>SUM(Q320:Q322)</f>
        <v>0</v>
      </c>
      <c r="R319" s="23"/>
      <c r="S319" s="23">
        <f>SUM(S320:S322)</f>
        <v>0</v>
      </c>
      <c r="T319" s="23"/>
      <c r="U319" s="23">
        <f>SUM(U320:U322)</f>
        <v>0</v>
      </c>
      <c r="V319" s="23"/>
      <c r="W319" s="23">
        <f>SUM(W320:W322)</f>
        <v>0</v>
      </c>
      <c r="X319" s="23"/>
      <c r="Y319" s="23">
        <f>SUM(Y320:Y322)</f>
        <v>0</v>
      </c>
      <c r="Z319" s="23"/>
      <c r="AA319" s="23">
        <f>SUM(AA320:AA322)</f>
        <v>20.192163731999997</v>
      </c>
      <c r="AB319" s="43" t="s">
        <v>98</v>
      </c>
      <c r="AC319" s="43"/>
      <c r="AD319" s="66" t="s">
        <v>747</v>
      </c>
      <c r="AE319" s="68" t="s">
        <v>748</v>
      </c>
      <c r="AF319" s="68" t="s">
        <v>659</v>
      </c>
      <c r="AG319" t="str">
        <f>A319&amp;B319&amp;C319</f>
        <v>0411PRÓPRIA</v>
      </c>
    </row>
    <row r="320" spans="1:33" ht="25.5" x14ac:dyDescent="0.2">
      <c r="A320" s="59" t="s">
        <v>653</v>
      </c>
      <c r="B320" s="60" t="s">
        <v>98</v>
      </c>
      <c r="C320" s="71" t="s">
        <v>46</v>
      </c>
      <c r="D320" s="61" t="s">
        <v>488</v>
      </c>
      <c r="E320" s="61" t="s">
        <v>654</v>
      </c>
      <c r="F320" s="17" t="s">
        <v>511</v>
      </c>
      <c r="G320" s="17">
        <v>0.19700000000000001</v>
      </c>
      <c r="H320" s="21">
        <f>IF(
                        C320="INSUMO",
                                        IFERROR(
                                            IF(
                                                INDEX(
                                                    Insumos!C:C,
                                                    MATCH(
                                                        A320&amp;B320,
                                                        Insumos!I:I,
                                                        0)
                                                )="Material",
                                                INDEX(
                                                    Insumos!F:F,
                                                    MATCH(
                                                        A320&amp;B320,
                                                        Insumos!I:I,
                                                        0)
                                                ),
                                                0
                                            ),
                                            "Não encontrado"),
                                        IFERROR(
                                            INDEX(I:I,
                                                MATCH(
                                                    A320&amp;B320,AG:AG,
                                                    0)
                                            ),
                                            "Não encontrado")
                                    )</f>
        <v>4.25</v>
      </c>
      <c r="I320" s="21">
        <f>H320*G320/1</f>
        <v>0.83725000000000005</v>
      </c>
      <c r="J320" s="21">
        <f t="shared" ref="J320:K322" si="66">T320 + N320 + L320 + X320 + R320 + P320 + V320</f>
        <v>35.206640799999995</v>
      </c>
      <c r="K320" s="21">
        <f t="shared" si="66"/>
        <v>6.9357082375999992</v>
      </c>
      <c r="L320" s="21">
        <f>IF(
                        C320="INSUMO",
                                        IFERROR(
                                            IF(
                                                INDEX(
                                                    Insumos!C:C,
                                                    MATCH(
                                                        A320&amp;B320,
                                                        Insumos!I:I,
                                                        0)
                                                )="Mao_obra",
                                                INDEX(
                                                    Insumos!F:F,
                                                    MATCH(
                                                        A320&amp;B320,
                                                        Insumos!I:I,
                                                        0)
                                                ),
                                                0
                                            ),
                                            "Não encontrado"),
                                        IFERROR(
                                            INDEX(M:M,
                                                MATCH(
                                                    A320&amp;B320,AG:AG,
                                                    0)
                                            ),
                                            "Não encontrado")
                                    )</f>
        <v>35.206640799999995</v>
      </c>
      <c r="M320" s="21">
        <f>L320*G320/1</f>
        <v>6.9357082375999992</v>
      </c>
      <c r="N320" s="21">
        <f>IF(
                        C320="INSUMO",
                                        IFERROR(
                                            IF(
                                                INDEX(
                                                    Insumos!C:C,
                                                    MATCH(
                                                        A320&amp;B320,
                                                        Insumos!I:I,
                                                        0)
                                                )="Equipamento",
                                                INDEX(
                                                    Insumos!F:F,
                                                    MATCH(
                                                        A320&amp;B320,
                                                        Insumos!I:I,
                                                        0)
                                                ),
                                                0
                                            ),
                                            "Não encontrado"),
                                        IFERROR(
                                            INDEX(O:O,
                                                MATCH(
                                                    A320&amp;B320,AG:AG,
                                                    0)
                                            ),
                                            "Não encontrado")
                                    )</f>
        <v>0</v>
      </c>
      <c r="O320" s="21">
        <f>N320*G320/1</f>
        <v>0</v>
      </c>
      <c r="P320" s="21">
        <f>IF(
                        C320="INSUMO",
                                        IFERROR(
                                            IF(
                                                INDEX(
                                                    Insumos!C:C,
                                                    MATCH(
                                                        A320&amp;B320,
                                                        Insumos!I:I,
                                                        0)
                                                )="Transporte",
                                                INDEX(
                                                    Insumos!F:F,
                                                    MATCH(
                                                        A320&amp;B320,
                                                        Insumos!I:I,
                                                        0)
                                                ),
                                                0
                                            ),
                                            "Não encontrado"),
                                        IFERROR(
                                            INDEX(Q:Q,
                                                MATCH(
                                                    A320&amp;B320,AG:AG,
                                                    0)
                                            ),
                                            "Não encontrado")
                                    )</f>
        <v>0</v>
      </c>
      <c r="Q320" s="21">
        <f>P320*G320/1</f>
        <v>0</v>
      </c>
      <c r="R320" s="21">
        <f>IF(
                        C320="INSUMO",
                                        IFERROR(
                                            IF(
                                                INDEX(
                                                    Insumos!C:C,
                                                    MATCH(
                                                        A320&amp;B320,
                                                        Insumos!I:I,
                                                        0)
                                                )="Terceirizados",
                                                INDEX(
                                                    Insumos!F:F,
                                                    MATCH(
                                                        A320&amp;B320,
                                                        Insumos!I:I,
                                                        0)
                                                ),
                                                0
                                            ),
                                            "Não encontrado"),
                                        IFERROR(
                                            INDEX(S:S,
                                                MATCH(
                                                    A320&amp;B320,AG:AG,
                                                    0)
                                            ),
                                            "Não encontrado")
                                    )</f>
        <v>0</v>
      </c>
      <c r="S320" s="21">
        <f>R320*G320/1</f>
        <v>0</v>
      </c>
      <c r="T320" s="21">
        <f>IF(
                        C320="INSUMO",
                                        IFERROR(
                                            IF(
                                                INDEX(
                                                    Insumos!C:C,
                                                    MATCH(
                                                        A320&amp;B320,
                                                        Insumos!I:I,
                                                        0)
                                                )="Comissionamento",
                                                INDEX(
                                                    Insumos!F:F,
                                                    MATCH(
                                                        A320&amp;B320,
                                                        Insumos!I:I,
                                                        0)
                                                ),
                                                0
                                            ),
                                            "Não encontrado"),
                                        IFERROR(
                                            INDEX(U:U,
                                                MATCH(
                                                    A320&amp;B320,AG:AG,
                                                    0)
                                            ),
                                            "Não encontrado")
                                    )</f>
        <v>0</v>
      </c>
      <c r="U320" s="21">
        <f>T320*G320/1</f>
        <v>0</v>
      </c>
      <c r="V320" s="21">
        <f>IF(
                        C320="INSUMO",
                                        IFERROR(
                                            IF(
                                                INDEX(
                                                    Insumos!C:C,
                                                    MATCH(
                                                        A320&amp;B320,
                                                        Insumos!I:I,
                                                        0)
                                                )="Verba",
                                                INDEX(
                                                    Insumos!F:F,
                                                    MATCH(
                                                        A320&amp;B320,
                                                        Insumos!I:I,
                                                        0)
                                                ),
                                                0
                                            ),
                                            "Não encontrado"),
                                        IFERROR(
                                            INDEX(W:W,
                                                MATCH(
                                                    A320&amp;B320,AG:AG,
                                                    0)
                                            ),
                                            "Não encontrado")
                                    )</f>
        <v>0</v>
      </c>
      <c r="W320" s="21">
        <f>V320*G320/1</f>
        <v>0</v>
      </c>
      <c r="X320" s="21">
        <f>IF(
                        C320="INSUMO",
                                        IFERROR(
                                            IF(
                                                INDEX(
                                                    Insumos!C:C,
                                                    MATCH(
                                                        A320&amp;B320,
                                                        Insumos!I:I,
                                                        0)
                                                )="Outro",
                                                INDEX(
                                                    Insumos!F:F,
                                                    MATCH(
                                                        A320&amp;B320,
                                                        Insumos!I:I,
                                                        0)
                                                ),
                                                0
                                            ),
                                            "Não encontrado"),
                                        IFERROR(
                                            INDEX(Y:Y,
                                                MATCH(
                                                    A320&amp;B320,AG:AG,
                                                    0)
                                            ),
                                            "Não encontrado")
                                    )</f>
        <v>0</v>
      </c>
      <c r="Y320" s="21">
        <f>X320*G320/1</f>
        <v>0</v>
      </c>
      <c r="Z320" s="21">
        <f>IF(
                            C320="INSUMO",
                            IFERROR(
                                INDEX(
                                    Insumos!F:F,
                                    MATCH(
                                        A320&amp;B320,
                                        Insumos!I:I,
                                        0)
                                ),
                                "Não encontrado"),
                            IFERROR(
                                INDEX(AA:AA,
                                    MATCH(
                                        A320&amp;B320,AG:AG,
                                        0)
                                ),
                                "Não encontrado")
                        )</f>
        <v>39.456640799999995</v>
      </c>
      <c r="AA320" s="21">
        <f>G320*Z320</f>
        <v>7.7729582375999993</v>
      </c>
      <c r="AB320" s="45"/>
      <c r="AC320" s="45"/>
      <c r="AD320" s="61" t="s">
        <v>89</v>
      </c>
      <c r="AE320" s="72"/>
      <c r="AF320" s="72"/>
    </row>
    <row r="321" spans="1:33" ht="25.5" x14ac:dyDescent="0.2">
      <c r="A321" s="54" t="s">
        <v>655</v>
      </c>
      <c r="B321" s="55" t="s">
        <v>98</v>
      </c>
      <c r="C321" s="69" t="s">
        <v>46</v>
      </c>
      <c r="D321" s="57" t="s">
        <v>488</v>
      </c>
      <c r="E321" s="57" t="s">
        <v>656</v>
      </c>
      <c r="F321" s="16" t="s">
        <v>511</v>
      </c>
      <c r="G321" s="16">
        <v>0.19700000000000001</v>
      </c>
      <c r="H321" s="20">
        <f>IF(
                        C321="INSUMO",
                                        IFERROR(
                                            IF(
                                                INDEX(
                                                    Insumos!C:C,
                                                    MATCH(
                                                        A321&amp;B321,
                                                        Insumos!I:I,
                                                        0)
                                                )="Material",
                                                INDEX(
                                                    Insumos!F:F,
                                                    MATCH(
                                                        A321&amp;B321,
                                                        Insumos!I:I,
                                                        0)
                                                ),
                                                0
                                            ),
                                            "Não encontrado"),
                                        IFERROR(
                                            INDEX(I:I,
                                                MATCH(
                                                    A321&amp;B321,AG:AG,
                                                    0)
                                            ),
                                            "Não encontrado")
                                    )</f>
        <v>4.25</v>
      </c>
      <c r="I321" s="20">
        <f>H321*G321/1</f>
        <v>0.83725000000000005</v>
      </c>
      <c r="J321" s="20">
        <f t="shared" si="66"/>
        <v>20.0825152</v>
      </c>
      <c r="K321" s="20">
        <f t="shared" si="66"/>
        <v>3.9562554944000001</v>
      </c>
      <c r="L321" s="20">
        <f>IF(
                        C321="INSUMO",
                                        IFERROR(
                                            IF(
                                                INDEX(
                                                    Insumos!C:C,
                                                    MATCH(
                                                        A321&amp;B321,
                                                        Insumos!I:I,
                                                        0)
                                                )="Mao_obra",
                                                INDEX(
                                                    Insumos!F:F,
                                                    MATCH(
                                                        A321&amp;B321,
                                                        Insumos!I:I,
                                                        0)
                                                ),
                                                0
                                            ),
                                            "Não encontrado"),
                                        IFERROR(
                                            INDEX(M:M,
                                                MATCH(
                                                    A321&amp;B321,AG:AG,
                                                    0)
                                            ),
                                            "Não encontrado")
                                    )</f>
        <v>20.0825152</v>
      </c>
      <c r="M321" s="20">
        <f>L321*G321/1</f>
        <v>3.9562554944000001</v>
      </c>
      <c r="N321" s="20">
        <f>IF(
                        C321="INSUMO",
                                        IFERROR(
                                            IF(
                                                INDEX(
                                                    Insumos!C:C,
                                                    MATCH(
                                                        A321&amp;B321,
                                                        Insumos!I:I,
                                                        0)
                                                )="Equipamento",
                                                INDEX(
                                                    Insumos!F:F,
                                                    MATCH(
                                                        A321&amp;B321,
                                                        Insumos!I:I,
                                                        0)
                                                ),
                                                0
                                            ),
                                            "Não encontrado"),
                                        IFERROR(
                                            INDEX(O:O,
                                                MATCH(
                                                    A321&amp;B321,AG:AG,
                                                    0)
                                            ),
                                            "Não encontrado")
                                    )</f>
        <v>0</v>
      </c>
      <c r="O321" s="20">
        <f>N321*G321/1</f>
        <v>0</v>
      </c>
      <c r="P321" s="20">
        <f>IF(
                        C321="INSUMO",
                                        IFERROR(
                                            IF(
                                                INDEX(
                                                    Insumos!C:C,
                                                    MATCH(
                                                        A321&amp;B321,
                                                        Insumos!I:I,
                                                        0)
                                                )="Transporte",
                                                INDEX(
                                                    Insumos!F:F,
                                                    MATCH(
                                                        A321&amp;B321,
                                                        Insumos!I:I,
                                                        0)
                                                ),
                                                0
                                            ),
                                            "Não encontrado"),
                                        IFERROR(
                                            INDEX(Q:Q,
                                                MATCH(
                                                    A321&amp;B321,AG:AG,
                                                    0)
                                            ),
                                            "Não encontrado")
                                    )</f>
        <v>0</v>
      </c>
      <c r="Q321" s="20">
        <f>P321*G321/1</f>
        <v>0</v>
      </c>
      <c r="R321" s="20">
        <f>IF(
                        C321="INSUMO",
                                        IFERROR(
                                            IF(
                                                INDEX(
                                                    Insumos!C:C,
                                                    MATCH(
                                                        A321&amp;B321,
                                                        Insumos!I:I,
                                                        0)
                                                )="Terceirizados",
                                                INDEX(
                                                    Insumos!F:F,
                                                    MATCH(
                                                        A321&amp;B321,
                                                        Insumos!I:I,
                                                        0)
                                                ),
                                                0
                                            ),
                                            "Não encontrado"),
                                        IFERROR(
                                            INDEX(S:S,
                                                MATCH(
                                                    A321&amp;B321,AG:AG,
                                                    0)
                                            ),
                                            "Não encontrado")
                                    )</f>
        <v>0</v>
      </c>
      <c r="S321" s="20">
        <f>R321*G321/1</f>
        <v>0</v>
      </c>
      <c r="T321" s="20">
        <f>IF(
                        C321="INSUMO",
                                        IFERROR(
                                            IF(
                                                INDEX(
                                                    Insumos!C:C,
                                                    MATCH(
                                                        A321&amp;B321,
                                                        Insumos!I:I,
                                                        0)
                                                )="Comissionamento",
                                                INDEX(
                                                    Insumos!F:F,
                                                    MATCH(
                                                        A321&amp;B321,
                                                        Insumos!I:I,
                                                        0)
                                                ),
                                                0
                                            ),
                                            "Não encontrado"),
                                        IFERROR(
                                            INDEX(U:U,
                                                MATCH(
                                                    A321&amp;B321,AG:AG,
                                                    0)
                                            ),
                                            "Não encontrado")
                                    )</f>
        <v>0</v>
      </c>
      <c r="U321" s="20">
        <f>T321*G321/1</f>
        <v>0</v>
      </c>
      <c r="V321" s="20">
        <f>IF(
                        C321="INSUMO",
                                        IFERROR(
                                            IF(
                                                INDEX(
                                                    Insumos!C:C,
                                                    MATCH(
                                                        A321&amp;B321,
                                                        Insumos!I:I,
                                                        0)
                                                )="Verba",
                                                INDEX(
                                                    Insumos!F:F,
                                                    MATCH(
                                                        A321&amp;B321,
                                                        Insumos!I:I,
                                                        0)
                                                ),
                                                0
                                            ),
                                            "Não encontrado"),
                                        IFERROR(
                                            INDEX(W:W,
                                                MATCH(
                                                    A321&amp;B321,AG:AG,
                                                    0)
                                            ),
                                            "Não encontrado")
                                    )</f>
        <v>0</v>
      </c>
      <c r="W321" s="20">
        <f>V321*G321/1</f>
        <v>0</v>
      </c>
      <c r="X321" s="20">
        <f>IF(
                        C321="INSUMO",
                                        IFERROR(
                                            IF(
                                                INDEX(
                                                    Insumos!C:C,
                                                    MATCH(
                                                        A321&amp;B321,
                                                        Insumos!I:I,
                                                        0)
                                                )="Outro",
                                                INDEX(
                                                    Insumos!F:F,
                                                    MATCH(
                                                        A321&amp;B321,
                                                        Insumos!I:I,
                                                        0)
                                                ),
                                                0
                                            ),
                                            "Não encontrado"),
                                        IFERROR(
                                            INDEX(Y:Y,
                                                MATCH(
                                                    A321&amp;B321,AG:AG,
                                                    0)
                                            ),
                                            "Não encontrado")
                                    )</f>
        <v>0</v>
      </c>
      <c r="Y321" s="20">
        <f>X321*G321/1</f>
        <v>0</v>
      </c>
      <c r="Z321" s="20">
        <f>IF(
                            C321="INSUMO",
                            IFERROR(
                                INDEX(
                                    Insumos!F:F,
                                    MATCH(
                                        A321&amp;B321,
                                        Insumos!I:I,
                                        0)
                                ),
                                "Não encontrado"),
                            IFERROR(
                                INDEX(AA:AA,
                                    MATCH(
                                        A321&amp;B321,AG:AG,
                                        0)
                                ),
                                "Não encontrado")
                        )</f>
        <v>24.3325152</v>
      </c>
      <c r="AA321" s="20">
        <f>G321*Z321</f>
        <v>4.7935054943999997</v>
      </c>
      <c r="AB321" s="44"/>
      <c r="AC321" s="44"/>
      <c r="AD321" s="57" t="s">
        <v>89</v>
      </c>
      <c r="AE321" s="70"/>
      <c r="AF321" s="70"/>
    </row>
    <row r="322" spans="1:33" x14ac:dyDescent="0.2">
      <c r="A322" s="59" t="s">
        <v>749</v>
      </c>
      <c r="B322" s="60" t="s">
        <v>45</v>
      </c>
      <c r="C322" s="71" t="s">
        <v>58</v>
      </c>
      <c r="D322" s="61" t="s">
        <v>488</v>
      </c>
      <c r="E322" s="61" t="s">
        <v>750</v>
      </c>
      <c r="F322" s="17" t="s">
        <v>56</v>
      </c>
      <c r="G322" s="17">
        <v>0.33300000000000002</v>
      </c>
      <c r="H322" s="21">
        <f>IF(
                        C322="INSUMO",
                                        IFERROR(
                                            IF(
                                                INDEX(
                                                    Insumos!C:C,
                                                    MATCH(
                                                        A322&amp;B322,
                                                        Insumos!I:I,
                                                        0)
                                                )="Material",
                                                INDEX(
                                                    Insumos!F:F,
                                                    MATCH(
                                                        A322&amp;B322,
                                                        Insumos!I:I,
                                                        0)
                                                ),
                                                0
                                            ),
                                            "Não encontrado"),
                                        IFERROR(
                                            INDEX(I:I,
                                                MATCH(
                                                    A322&amp;B322,AG:AG,
                                                    0)
                                            ),
                                            "Não encontrado")
                                    )</f>
        <v>22.9</v>
      </c>
      <c r="I322" s="21">
        <f>H322*G322/1</f>
        <v>7.6257000000000001</v>
      </c>
      <c r="J322" s="21">
        <f t="shared" si="66"/>
        <v>0</v>
      </c>
      <c r="K322" s="21">
        <f t="shared" si="66"/>
        <v>0</v>
      </c>
      <c r="L322" s="21">
        <f>IF(
                        C322="INSUMO",
                                        IFERROR(
                                            IF(
                                                INDEX(
                                                    Insumos!C:C,
                                                    MATCH(
                                                        A322&amp;B322,
                                                        Insumos!I:I,
                                                        0)
                                                )="Mao_obra",
                                                INDEX(
                                                    Insumos!F:F,
                                                    MATCH(
                                                        A322&amp;B322,
                                                        Insumos!I:I,
                                                        0)
                                                ),
                                                0
                                            ),
                                            "Não encontrado"),
                                        IFERROR(
                                            INDEX(M:M,
                                                MATCH(
                                                    A322&amp;B322,AG:AG,
                                                    0)
                                            ),
                                            "Não encontrado")
                                    )</f>
        <v>0</v>
      </c>
      <c r="M322" s="21">
        <f>L322*G322/1</f>
        <v>0</v>
      </c>
      <c r="N322" s="21">
        <f>IF(
                        C322="INSUMO",
                                        IFERROR(
                                            IF(
                                                INDEX(
                                                    Insumos!C:C,
                                                    MATCH(
                                                        A322&amp;B322,
                                                        Insumos!I:I,
                                                        0)
                                                )="Equipamento",
                                                INDEX(
                                                    Insumos!F:F,
                                                    MATCH(
                                                        A322&amp;B322,
                                                        Insumos!I:I,
                                                        0)
                                                ),
                                                0
                                            ),
                                            "Não encontrado"),
                                        IFERROR(
                                            INDEX(O:O,
                                                MATCH(
                                                    A322&amp;B322,AG:AG,
                                                    0)
                                            ),
                                            "Não encontrado")
                                    )</f>
        <v>0</v>
      </c>
      <c r="O322" s="21">
        <f>N322*G322/1</f>
        <v>0</v>
      </c>
      <c r="P322" s="21">
        <f>IF(
                        C322="INSUMO",
                                        IFERROR(
                                            IF(
                                                INDEX(
                                                    Insumos!C:C,
                                                    MATCH(
                                                        A322&amp;B322,
                                                        Insumos!I:I,
                                                        0)
                                                )="Transporte",
                                                INDEX(
                                                    Insumos!F:F,
                                                    MATCH(
                                                        A322&amp;B322,
                                                        Insumos!I:I,
                                                        0)
                                                ),
                                                0
                                            ),
                                            "Não encontrado"),
                                        IFERROR(
                                            INDEX(Q:Q,
                                                MATCH(
                                                    A322&amp;B322,AG:AG,
                                                    0)
                                            ),
                                            "Não encontrado")
                                    )</f>
        <v>0</v>
      </c>
      <c r="Q322" s="21">
        <f>P322*G322/1</f>
        <v>0</v>
      </c>
      <c r="R322" s="21">
        <f>IF(
                        C322="INSUMO",
                                        IFERROR(
                                            IF(
                                                INDEX(
                                                    Insumos!C:C,
                                                    MATCH(
                                                        A322&amp;B322,
                                                        Insumos!I:I,
                                                        0)
                                                )="Terceirizados",
                                                INDEX(
                                                    Insumos!F:F,
                                                    MATCH(
                                                        A322&amp;B322,
                                                        Insumos!I:I,
                                                        0)
                                                ),
                                                0
                                            ),
                                            "Não encontrado"),
                                        IFERROR(
                                            INDEX(S:S,
                                                MATCH(
                                                    A322&amp;B322,AG:AG,
                                                    0)
                                            ),
                                            "Não encontrado")
                                    )</f>
        <v>0</v>
      </c>
      <c r="S322" s="21">
        <f>R322*G322/1</f>
        <v>0</v>
      </c>
      <c r="T322" s="21">
        <f>IF(
                        C322="INSUMO",
                                        IFERROR(
                                            IF(
                                                INDEX(
                                                    Insumos!C:C,
                                                    MATCH(
                                                        A322&amp;B322,
                                                        Insumos!I:I,
                                                        0)
                                                )="Comissionamento",
                                                INDEX(
                                                    Insumos!F:F,
                                                    MATCH(
                                                        A322&amp;B322,
                                                        Insumos!I:I,
                                                        0)
                                                ),
                                                0
                                            ),
                                            "Não encontrado"),
                                        IFERROR(
                                            INDEX(U:U,
                                                MATCH(
                                                    A322&amp;B322,AG:AG,
                                                    0)
                                            ),
                                            "Não encontrado")
                                    )</f>
        <v>0</v>
      </c>
      <c r="U322" s="21">
        <f>T322*G322/1</f>
        <v>0</v>
      </c>
      <c r="V322" s="21">
        <f>IF(
                        C322="INSUMO",
                                        IFERROR(
                                            IF(
                                                INDEX(
                                                    Insumos!C:C,
                                                    MATCH(
                                                        A322&amp;B322,
                                                        Insumos!I:I,
                                                        0)
                                                )="Verba",
                                                INDEX(
                                                    Insumos!F:F,
                                                    MATCH(
                                                        A322&amp;B322,
                                                        Insumos!I:I,
                                                        0)
                                                ),
                                                0
                                            ),
                                            "Não encontrado"),
                                        IFERROR(
                                            INDEX(W:W,
                                                MATCH(
                                                    A322&amp;B322,AG:AG,
                                                    0)
                                            ),
                                            "Não encontrado")
                                    )</f>
        <v>0</v>
      </c>
      <c r="W322" s="21">
        <f>V322*G322/1</f>
        <v>0</v>
      </c>
      <c r="X322" s="21">
        <f>IF(
                        C322="INSUMO",
                                        IFERROR(
                                            IF(
                                                INDEX(
                                                    Insumos!C:C,
                                                    MATCH(
                                                        A322&amp;B322,
                                                        Insumos!I:I,
                                                        0)
                                                )="Outro",
                                                INDEX(
                                                    Insumos!F:F,
                                                    MATCH(
                                                        A322&amp;B322,
                                                        Insumos!I:I,
                                                        0)
                                                ),
                                                0
                                            ),
                                            "Não encontrado"),
                                        IFERROR(
                                            INDEX(Y:Y,
                                                MATCH(
                                                    A322&amp;B322,AG:AG,
                                                    0)
                                            ),
                                            "Não encontrado")
                                    )</f>
        <v>0</v>
      </c>
      <c r="Y322" s="21">
        <f>X322*G322/1</f>
        <v>0</v>
      </c>
      <c r="Z322" s="21">
        <f>IF(
                            C322="INSUMO",
                            IFERROR(
                                INDEX(
                                    Insumos!F:F,
                                    MATCH(
                                        A322&amp;B322,
                                        Insumos!I:I,
                                        0)
                                ),
                                "Não encontrado"),
                            IFERROR(
                                INDEX(AA:AA,
                                    MATCH(
                                        A322&amp;B322,AG:AG,
                                        0)
                                ),
                                "Não encontrado")
                        )</f>
        <v>22.9</v>
      </c>
      <c r="AA322" s="21">
        <f>G322*Z322</f>
        <v>7.6257000000000001</v>
      </c>
      <c r="AB322" s="45"/>
      <c r="AC322" s="45"/>
      <c r="AD322" s="61" t="s">
        <v>89</v>
      </c>
      <c r="AE322" s="72"/>
      <c r="AF322" s="72"/>
    </row>
    <row r="323" spans="1:33" ht="63.75" x14ac:dyDescent="0.2">
      <c r="A323" s="63" t="s">
        <v>410</v>
      </c>
      <c r="B323" s="64" t="s">
        <v>45</v>
      </c>
      <c r="C323" s="65" t="s">
        <v>89</v>
      </c>
      <c r="D323" s="66" t="s">
        <v>488</v>
      </c>
      <c r="E323" s="66" t="s">
        <v>411</v>
      </c>
      <c r="F323" s="67" t="s">
        <v>66</v>
      </c>
      <c r="G323" s="22"/>
      <c r="H323" s="23"/>
      <c r="I323" s="23">
        <f>SUM(I324:I326)</f>
        <v>6.4267000000000003</v>
      </c>
      <c r="J323" s="23"/>
      <c r="K323" s="23">
        <f>SUM(K324:K326)</f>
        <v>5.1971806639999993</v>
      </c>
      <c r="L323" s="23"/>
      <c r="M323" s="23">
        <f>SUM(M324:M326)</f>
        <v>5.1971806639999993</v>
      </c>
      <c r="N323" s="23"/>
      <c r="O323" s="23">
        <f>SUM(O324:O326)</f>
        <v>0</v>
      </c>
      <c r="P323" s="23"/>
      <c r="Q323" s="23">
        <f>SUM(Q324:Q326)</f>
        <v>0</v>
      </c>
      <c r="R323" s="23"/>
      <c r="S323" s="23">
        <f>SUM(S324:S326)</f>
        <v>0</v>
      </c>
      <c r="T323" s="23"/>
      <c r="U323" s="23">
        <f>SUM(U324:U326)</f>
        <v>0</v>
      </c>
      <c r="V323" s="23"/>
      <c r="W323" s="23">
        <f>SUM(W324:W326)</f>
        <v>0</v>
      </c>
      <c r="X323" s="23"/>
      <c r="Y323" s="23">
        <f>SUM(Y324:Y326)</f>
        <v>0</v>
      </c>
      <c r="Z323" s="23"/>
      <c r="AA323" s="23">
        <f>SUM(AA324:AA326)</f>
        <v>11.623880664</v>
      </c>
      <c r="AB323" s="43" t="s">
        <v>98</v>
      </c>
      <c r="AC323" s="43"/>
      <c r="AD323" s="66" t="s">
        <v>751</v>
      </c>
      <c r="AE323" s="68" t="s">
        <v>752</v>
      </c>
      <c r="AF323" s="68" t="s">
        <v>659</v>
      </c>
      <c r="AG323" t="str">
        <f>A323&amp;B323&amp;C323</f>
        <v>0416PRÓPRIA</v>
      </c>
    </row>
    <row r="324" spans="1:33" ht="25.5" x14ac:dyDescent="0.2">
      <c r="A324" s="59" t="s">
        <v>653</v>
      </c>
      <c r="B324" s="60" t="s">
        <v>98</v>
      </c>
      <c r="C324" s="71" t="s">
        <v>46</v>
      </c>
      <c r="D324" s="61" t="s">
        <v>488</v>
      </c>
      <c r="E324" s="61" t="s">
        <v>654</v>
      </c>
      <c r="F324" s="17" t="s">
        <v>511</v>
      </c>
      <c r="G324" s="17">
        <v>9.4E-2</v>
      </c>
      <c r="H324" s="21">
        <f>IF(
                        C324="INSUMO",
                                        IFERROR(
                                            IF(
                                                INDEX(
                                                    Insumos!C:C,
                                                    MATCH(
                                                        A324&amp;B324,
                                                        Insumos!I:I,
                                                        0)
                                                )="Material",
                                                INDEX(
                                                    Insumos!F:F,
                                                    MATCH(
                                                        A324&amp;B324,
                                                        Insumos!I:I,
                                                        0)
                                                ),
                                                0
                                            ),
                                            "Não encontrado"),
                                        IFERROR(
                                            INDEX(I:I,
                                                MATCH(
                                                    A324&amp;B324,AG:AG,
                                                    0)
                                            ),
                                            "Não encontrado")
                                    )</f>
        <v>4.25</v>
      </c>
      <c r="I324" s="21">
        <f>H324*G324/1</f>
        <v>0.39950000000000002</v>
      </c>
      <c r="J324" s="21">
        <f t="shared" ref="J324:K326" si="67">T324 + N324 + L324 + X324 + R324 + P324 + V324</f>
        <v>35.206640799999995</v>
      </c>
      <c r="K324" s="21">
        <f t="shared" si="67"/>
        <v>3.3094242351999994</v>
      </c>
      <c r="L324" s="21">
        <f>IF(
                        C324="INSUMO",
                                        IFERROR(
                                            IF(
                                                INDEX(
                                                    Insumos!C:C,
                                                    MATCH(
                                                        A324&amp;B324,
                                                        Insumos!I:I,
                                                        0)
                                                )="Mao_obra",
                                                INDEX(
                                                    Insumos!F:F,
                                                    MATCH(
                                                        A324&amp;B324,
                                                        Insumos!I:I,
                                                        0)
                                                ),
                                                0
                                            ),
                                            "Não encontrado"),
                                        IFERROR(
                                            INDEX(M:M,
                                                MATCH(
                                                    A324&amp;B324,AG:AG,
                                                    0)
                                            ),
                                            "Não encontrado")
                                    )</f>
        <v>35.206640799999995</v>
      </c>
      <c r="M324" s="21">
        <f>L324*G324/1</f>
        <v>3.3094242351999994</v>
      </c>
      <c r="N324" s="21">
        <f>IF(
                        C324="INSUMO",
                                        IFERROR(
                                            IF(
                                                INDEX(
                                                    Insumos!C:C,
                                                    MATCH(
                                                        A324&amp;B324,
                                                        Insumos!I:I,
                                                        0)
                                                )="Equipamento",
                                                INDEX(
                                                    Insumos!F:F,
                                                    MATCH(
                                                        A324&amp;B324,
                                                        Insumos!I:I,
                                                        0)
                                                ),
                                                0
                                            ),
                                            "Não encontrado"),
                                        IFERROR(
                                            INDEX(O:O,
                                                MATCH(
                                                    A324&amp;B324,AG:AG,
                                                    0)
                                            ),
                                            "Não encontrado")
                                    )</f>
        <v>0</v>
      </c>
      <c r="O324" s="21">
        <f>N324*G324/1</f>
        <v>0</v>
      </c>
      <c r="P324" s="21">
        <f>IF(
                        C324="INSUMO",
                                        IFERROR(
                                            IF(
                                                INDEX(
                                                    Insumos!C:C,
                                                    MATCH(
                                                        A324&amp;B324,
                                                        Insumos!I:I,
                                                        0)
                                                )="Transporte",
                                                INDEX(
                                                    Insumos!F:F,
                                                    MATCH(
                                                        A324&amp;B324,
                                                        Insumos!I:I,
                                                        0)
                                                ),
                                                0
                                            ),
                                            "Não encontrado"),
                                        IFERROR(
                                            INDEX(Q:Q,
                                                MATCH(
                                                    A324&amp;B324,AG:AG,
                                                    0)
                                            ),
                                            "Não encontrado")
                                    )</f>
        <v>0</v>
      </c>
      <c r="Q324" s="21">
        <f>P324*G324/1</f>
        <v>0</v>
      </c>
      <c r="R324" s="21">
        <f>IF(
                        C324="INSUMO",
                                        IFERROR(
                                            IF(
                                                INDEX(
                                                    Insumos!C:C,
                                                    MATCH(
                                                        A324&amp;B324,
                                                        Insumos!I:I,
                                                        0)
                                                )="Terceirizados",
                                                INDEX(
                                                    Insumos!F:F,
                                                    MATCH(
                                                        A324&amp;B324,
                                                        Insumos!I:I,
                                                        0)
                                                ),
                                                0
                                            ),
                                            "Não encontrado"),
                                        IFERROR(
                                            INDEX(S:S,
                                                MATCH(
                                                    A324&amp;B324,AG:AG,
                                                    0)
                                            ),
                                            "Não encontrado")
                                    )</f>
        <v>0</v>
      </c>
      <c r="S324" s="21">
        <f>R324*G324/1</f>
        <v>0</v>
      </c>
      <c r="T324" s="21">
        <f>IF(
                        C324="INSUMO",
                                        IFERROR(
                                            IF(
                                                INDEX(
                                                    Insumos!C:C,
                                                    MATCH(
                                                        A324&amp;B324,
                                                        Insumos!I:I,
                                                        0)
                                                )="Comissionamento",
                                                INDEX(
                                                    Insumos!F:F,
                                                    MATCH(
                                                        A324&amp;B324,
                                                        Insumos!I:I,
                                                        0)
                                                ),
                                                0
                                            ),
                                            "Não encontrado"),
                                        IFERROR(
                                            INDEX(U:U,
                                                MATCH(
                                                    A324&amp;B324,AG:AG,
                                                    0)
                                            ),
                                            "Não encontrado")
                                    )</f>
        <v>0</v>
      </c>
      <c r="U324" s="21">
        <f>T324*G324/1</f>
        <v>0</v>
      </c>
      <c r="V324" s="21">
        <f>IF(
                        C324="INSUMO",
                                        IFERROR(
                                            IF(
                                                INDEX(
                                                    Insumos!C:C,
                                                    MATCH(
                                                        A324&amp;B324,
                                                        Insumos!I:I,
                                                        0)
                                                )="Verba",
                                                INDEX(
                                                    Insumos!F:F,
                                                    MATCH(
                                                        A324&amp;B324,
                                                        Insumos!I:I,
                                                        0)
                                                ),
                                                0
                                            ),
                                            "Não encontrado"),
                                        IFERROR(
                                            INDEX(W:W,
                                                MATCH(
                                                    A324&amp;B324,AG:AG,
                                                    0)
                                            ),
                                            "Não encontrado")
                                    )</f>
        <v>0</v>
      </c>
      <c r="W324" s="21">
        <f>V324*G324/1</f>
        <v>0</v>
      </c>
      <c r="X324" s="21">
        <f>IF(
                        C324="INSUMO",
                                        IFERROR(
                                            IF(
                                                INDEX(
                                                    Insumos!C:C,
                                                    MATCH(
                                                        A324&amp;B324,
                                                        Insumos!I:I,
                                                        0)
                                                )="Outro",
                                                INDEX(
                                                    Insumos!F:F,
                                                    MATCH(
                                                        A324&amp;B324,
                                                        Insumos!I:I,
                                                        0)
                                                ),
                                                0
                                            ),
                                            "Não encontrado"),
                                        IFERROR(
                                            INDEX(Y:Y,
                                                MATCH(
                                                    A324&amp;B324,AG:AG,
                                                    0)
                                            ),
                                            "Não encontrado")
                                    )</f>
        <v>0</v>
      </c>
      <c r="Y324" s="21">
        <f>X324*G324/1</f>
        <v>0</v>
      </c>
      <c r="Z324" s="21">
        <f>IF(
                            C324="INSUMO",
                            IFERROR(
                                INDEX(
                                    Insumos!F:F,
                                    MATCH(
                                        A324&amp;B324,
                                        Insumos!I:I,
                                        0)
                                ),
                                "Não encontrado"),
                            IFERROR(
                                INDEX(AA:AA,
                                    MATCH(
                                        A324&amp;B324,AG:AG,
                                        0)
                                ),
                                "Não encontrado")
                        )</f>
        <v>39.456640799999995</v>
      </c>
      <c r="AA324" s="21">
        <f>G324*Z324</f>
        <v>3.7089242351999996</v>
      </c>
      <c r="AB324" s="45"/>
      <c r="AC324" s="45"/>
      <c r="AD324" s="61" t="s">
        <v>89</v>
      </c>
      <c r="AE324" s="72"/>
      <c r="AF324" s="72"/>
    </row>
    <row r="325" spans="1:33" ht="25.5" x14ac:dyDescent="0.2">
      <c r="A325" s="54" t="s">
        <v>655</v>
      </c>
      <c r="B325" s="55" t="s">
        <v>98</v>
      </c>
      <c r="C325" s="69" t="s">
        <v>46</v>
      </c>
      <c r="D325" s="57" t="s">
        <v>488</v>
      </c>
      <c r="E325" s="57" t="s">
        <v>656</v>
      </c>
      <c r="F325" s="16" t="s">
        <v>511</v>
      </c>
      <c r="G325" s="16">
        <v>9.4E-2</v>
      </c>
      <c r="H325" s="20">
        <f>IF(
                        C325="INSUMO",
                                        IFERROR(
                                            IF(
                                                INDEX(
                                                    Insumos!C:C,
                                                    MATCH(
                                                        A325&amp;B325,
                                                        Insumos!I:I,
                                                        0)
                                                )="Material",
                                                INDEX(
                                                    Insumos!F:F,
                                                    MATCH(
                                                        A325&amp;B325,
                                                        Insumos!I:I,
                                                        0)
                                                ),
                                                0
                                            ),
                                            "Não encontrado"),
                                        IFERROR(
                                            INDEX(I:I,
                                                MATCH(
                                                    A325&amp;B325,AG:AG,
                                                    0)
                                            ),
                                            "Não encontrado")
                                    )</f>
        <v>4.25</v>
      </c>
      <c r="I325" s="20">
        <f>H325*G325/1</f>
        <v>0.39950000000000002</v>
      </c>
      <c r="J325" s="20">
        <f t="shared" si="67"/>
        <v>20.0825152</v>
      </c>
      <c r="K325" s="20">
        <f t="shared" si="67"/>
        <v>1.8877564287999999</v>
      </c>
      <c r="L325" s="20">
        <f>IF(
                        C325="INSUMO",
                                        IFERROR(
                                            IF(
                                                INDEX(
                                                    Insumos!C:C,
                                                    MATCH(
                                                        A325&amp;B325,
                                                        Insumos!I:I,
                                                        0)
                                                )="Mao_obra",
                                                INDEX(
                                                    Insumos!F:F,
                                                    MATCH(
                                                        A325&amp;B325,
                                                        Insumos!I:I,
                                                        0)
                                                ),
                                                0
                                            ),
                                            "Não encontrado"),
                                        IFERROR(
                                            INDEX(M:M,
                                                MATCH(
                                                    A325&amp;B325,AG:AG,
                                                    0)
                                            ),
                                            "Não encontrado")
                                    )</f>
        <v>20.0825152</v>
      </c>
      <c r="M325" s="20">
        <f>L325*G325/1</f>
        <v>1.8877564287999999</v>
      </c>
      <c r="N325" s="20">
        <f>IF(
                        C325="INSUMO",
                                        IFERROR(
                                            IF(
                                                INDEX(
                                                    Insumos!C:C,
                                                    MATCH(
                                                        A325&amp;B325,
                                                        Insumos!I:I,
                                                        0)
                                                )="Equipamento",
                                                INDEX(
                                                    Insumos!F:F,
                                                    MATCH(
                                                        A325&amp;B325,
                                                        Insumos!I:I,
                                                        0)
                                                ),
                                                0
                                            ),
                                            "Não encontrado"),
                                        IFERROR(
                                            INDEX(O:O,
                                                MATCH(
                                                    A325&amp;B325,AG:AG,
                                                    0)
                                            ),
                                            "Não encontrado")
                                    )</f>
        <v>0</v>
      </c>
      <c r="O325" s="20">
        <f>N325*G325/1</f>
        <v>0</v>
      </c>
      <c r="P325" s="20">
        <f>IF(
                        C325="INSUMO",
                                        IFERROR(
                                            IF(
                                                INDEX(
                                                    Insumos!C:C,
                                                    MATCH(
                                                        A325&amp;B325,
                                                        Insumos!I:I,
                                                        0)
                                                )="Transporte",
                                                INDEX(
                                                    Insumos!F:F,
                                                    MATCH(
                                                        A325&amp;B325,
                                                        Insumos!I:I,
                                                        0)
                                                ),
                                                0
                                            ),
                                            "Não encontrado"),
                                        IFERROR(
                                            INDEX(Q:Q,
                                                MATCH(
                                                    A325&amp;B325,AG:AG,
                                                    0)
                                            ),
                                            "Não encontrado")
                                    )</f>
        <v>0</v>
      </c>
      <c r="Q325" s="20">
        <f>P325*G325/1</f>
        <v>0</v>
      </c>
      <c r="R325" s="20">
        <f>IF(
                        C325="INSUMO",
                                        IFERROR(
                                            IF(
                                                INDEX(
                                                    Insumos!C:C,
                                                    MATCH(
                                                        A325&amp;B325,
                                                        Insumos!I:I,
                                                        0)
                                                )="Terceirizados",
                                                INDEX(
                                                    Insumos!F:F,
                                                    MATCH(
                                                        A325&amp;B325,
                                                        Insumos!I:I,
                                                        0)
                                                ),
                                                0
                                            ),
                                            "Não encontrado"),
                                        IFERROR(
                                            INDEX(S:S,
                                                MATCH(
                                                    A325&amp;B325,AG:AG,
                                                    0)
                                            ),
                                            "Não encontrado")
                                    )</f>
        <v>0</v>
      </c>
      <c r="S325" s="20">
        <f>R325*G325/1</f>
        <v>0</v>
      </c>
      <c r="T325" s="20">
        <f>IF(
                        C325="INSUMO",
                                        IFERROR(
                                            IF(
                                                INDEX(
                                                    Insumos!C:C,
                                                    MATCH(
                                                        A325&amp;B325,
                                                        Insumos!I:I,
                                                        0)
                                                )="Comissionamento",
                                                INDEX(
                                                    Insumos!F:F,
                                                    MATCH(
                                                        A325&amp;B325,
                                                        Insumos!I:I,
                                                        0)
                                                ),
                                                0
                                            ),
                                            "Não encontrado"),
                                        IFERROR(
                                            INDEX(U:U,
                                                MATCH(
                                                    A325&amp;B325,AG:AG,
                                                    0)
                                            ),
                                            "Não encontrado")
                                    )</f>
        <v>0</v>
      </c>
      <c r="U325" s="20">
        <f>T325*G325/1</f>
        <v>0</v>
      </c>
      <c r="V325" s="20">
        <f>IF(
                        C325="INSUMO",
                                        IFERROR(
                                            IF(
                                                INDEX(
                                                    Insumos!C:C,
                                                    MATCH(
                                                        A325&amp;B325,
                                                        Insumos!I:I,
                                                        0)
                                                )="Verba",
                                                INDEX(
                                                    Insumos!F:F,
                                                    MATCH(
                                                        A325&amp;B325,
                                                        Insumos!I:I,
                                                        0)
                                                ),
                                                0
                                            ),
                                            "Não encontrado"),
                                        IFERROR(
                                            INDEX(W:W,
                                                MATCH(
                                                    A325&amp;B325,AG:AG,
                                                    0)
                                            ),
                                            "Não encontrado")
                                    )</f>
        <v>0</v>
      </c>
      <c r="W325" s="20">
        <f>V325*G325/1</f>
        <v>0</v>
      </c>
      <c r="X325" s="20">
        <f>IF(
                        C325="INSUMO",
                                        IFERROR(
                                            IF(
                                                INDEX(
                                                    Insumos!C:C,
                                                    MATCH(
                                                        A325&amp;B325,
                                                        Insumos!I:I,
                                                        0)
                                                )="Outro",
                                                INDEX(
                                                    Insumos!F:F,
                                                    MATCH(
                                                        A325&amp;B325,
                                                        Insumos!I:I,
                                                        0)
                                                ),
                                                0
                                            ),
                                            "Não encontrado"),
                                        IFERROR(
                                            INDEX(Y:Y,
                                                MATCH(
                                                    A325&amp;B325,AG:AG,
                                                    0)
                                            ),
                                            "Não encontrado")
                                    )</f>
        <v>0</v>
      </c>
      <c r="Y325" s="20">
        <f>X325*G325/1</f>
        <v>0</v>
      </c>
      <c r="Z325" s="20">
        <f>IF(
                            C325="INSUMO",
                            IFERROR(
                                INDEX(
                                    Insumos!F:F,
                                    MATCH(
                                        A325&amp;B325,
                                        Insumos!I:I,
                                        0)
                                ),
                                "Não encontrado"),
                            IFERROR(
                                INDEX(AA:AA,
                                    MATCH(
                                        A325&amp;B325,AG:AG,
                                        0)
                                ),
                                "Não encontrado")
                        )</f>
        <v>24.3325152</v>
      </c>
      <c r="AA325" s="20">
        <f>G325*Z325</f>
        <v>2.2872564288000001</v>
      </c>
      <c r="AB325" s="44"/>
      <c r="AC325" s="44"/>
      <c r="AD325" s="57" t="s">
        <v>89</v>
      </c>
      <c r="AE325" s="70"/>
      <c r="AF325" s="70"/>
    </row>
    <row r="326" spans="1:33" x14ac:dyDescent="0.2">
      <c r="A326" s="59" t="s">
        <v>753</v>
      </c>
      <c r="B326" s="60" t="s">
        <v>45</v>
      </c>
      <c r="C326" s="71" t="s">
        <v>58</v>
      </c>
      <c r="D326" s="61" t="s">
        <v>488</v>
      </c>
      <c r="E326" s="61" t="s">
        <v>754</v>
      </c>
      <c r="F326" s="17" t="s">
        <v>56</v>
      </c>
      <c r="G326" s="17">
        <v>0.33300000000000002</v>
      </c>
      <c r="H326" s="21">
        <f>IF(
                        C326="INSUMO",
                                        IFERROR(
                                            IF(
                                                INDEX(
                                                    Insumos!C:C,
                                                    MATCH(
                                                        A326&amp;B326,
                                                        Insumos!I:I,
                                                        0)
                                                )="Material",
                                                INDEX(
                                                    Insumos!F:F,
                                                    MATCH(
                                                        A326&amp;B326,
                                                        Insumos!I:I,
                                                        0)
                                                ),
                                                0
                                            ),
                                            "Não encontrado"),
                                        IFERROR(
                                            INDEX(I:I,
                                                MATCH(
                                                    A326&amp;B326,AG:AG,
                                                    0)
                                            ),
                                            "Não encontrado")
                                    )</f>
        <v>16.899999999999999</v>
      </c>
      <c r="I326" s="21">
        <f>H326*G326/1</f>
        <v>5.6276999999999999</v>
      </c>
      <c r="J326" s="21">
        <f t="shared" si="67"/>
        <v>0</v>
      </c>
      <c r="K326" s="21">
        <f t="shared" si="67"/>
        <v>0</v>
      </c>
      <c r="L326" s="21">
        <f>IF(
                        C326="INSUMO",
                                        IFERROR(
                                            IF(
                                                INDEX(
                                                    Insumos!C:C,
                                                    MATCH(
                                                        A326&amp;B326,
                                                        Insumos!I:I,
                                                        0)
                                                )="Mao_obra",
                                                INDEX(
                                                    Insumos!F:F,
                                                    MATCH(
                                                        A326&amp;B326,
                                                        Insumos!I:I,
                                                        0)
                                                ),
                                                0
                                            ),
                                            "Não encontrado"),
                                        IFERROR(
                                            INDEX(M:M,
                                                MATCH(
                                                    A326&amp;B326,AG:AG,
                                                    0)
                                            ),
                                            "Não encontrado")
                                    )</f>
        <v>0</v>
      </c>
      <c r="M326" s="21">
        <f>L326*G326/1</f>
        <v>0</v>
      </c>
      <c r="N326" s="21">
        <f>IF(
                        C326="INSUMO",
                                        IFERROR(
                                            IF(
                                                INDEX(
                                                    Insumos!C:C,
                                                    MATCH(
                                                        A326&amp;B326,
                                                        Insumos!I:I,
                                                        0)
                                                )="Equipamento",
                                                INDEX(
                                                    Insumos!F:F,
                                                    MATCH(
                                                        A326&amp;B326,
                                                        Insumos!I:I,
                                                        0)
                                                ),
                                                0
                                            ),
                                            "Não encontrado"),
                                        IFERROR(
                                            INDEX(O:O,
                                                MATCH(
                                                    A326&amp;B326,AG:AG,
                                                    0)
                                            ),
                                            "Não encontrado")
                                    )</f>
        <v>0</v>
      </c>
      <c r="O326" s="21">
        <f>N326*G326/1</f>
        <v>0</v>
      </c>
      <c r="P326" s="21">
        <f>IF(
                        C326="INSUMO",
                                        IFERROR(
                                            IF(
                                                INDEX(
                                                    Insumos!C:C,
                                                    MATCH(
                                                        A326&amp;B326,
                                                        Insumos!I:I,
                                                        0)
                                                )="Transporte",
                                                INDEX(
                                                    Insumos!F:F,
                                                    MATCH(
                                                        A326&amp;B326,
                                                        Insumos!I:I,
                                                        0)
                                                ),
                                                0
                                            ),
                                            "Não encontrado"),
                                        IFERROR(
                                            INDEX(Q:Q,
                                                MATCH(
                                                    A326&amp;B326,AG:AG,
                                                    0)
                                            ),
                                            "Não encontrado")
                                    )</f>
        <v>0</v>
      </c>
      <c r="Q326" s="21">
        <f>P326*G326/1</f>
        <v>0</v>
      </c>
      <c r="R326" s="21">
        <f>IF(
                        C326="INSUMO",
                                        IFERROR(
                                            IF(
                                                INDEX(
                                                    Insumos!C:C,
                                                    MATCH(
                                                        A326&amp;B326,
                                                        Insumos!I:I,
                                                        0)
                                                )="Terceirizados",
                                                INDEX(
                                                    Insumos!F:F,
                                                    MATCH(
                                                        A326&amp;B326,
                                                        Insumos!I:I,
                                                        0)
                                                ),
                                                0
                                            ),
                                            "Não encontrado"),
                                        IFERROR(
                                            INDEX(S:S,
                                                MATCH(
                                                    A326&amp;B326,AG:AG,
                                                    0)
                                            ),
                                            "Não encontrado")
                                    )</f>
        <v>0</v>
      </c>
      <c r="S326" s="21">
        <f>R326*G326/1</f>
        <v>0</v>
      </c>
      <c r="T326" s="21">
        <f>IF(
                        C326="INSUMO",
                                        IFERROR(
                                            IF(
                                                INDEX(
                                                    Insumos!C:C,
                                                    MATCH(
                                                        A326&amp;B326,
                                                        Insumos!I:I,
                                                        0)
                                                )="Comissionamento",
                                                INDEX(
                                                    Insumos!F:F,
                                                    MATCH(
                                                        A326&amp;B326,
                                                        Insumos!I:I,
                                                        0)
                                                ),
                                                0
                                            ),
                                            "Não encontrado"),
                                        IFERROR(
                                            INDEX(U:U,
                                                MATCH(
                                                    A326&amp;B326,AG:AG,
                                                    0)
                                            ),
                                            "Não encontrado")
                                    )</f>
        <v>0</v>
      </c>
      <c r="U326" s="21">
        <f>T326*G326/1</f>
        <v>0</v>
      </c>
      <c r="V326" s="21">
        <f>IF(
                        C326="INSUMO",
                                        IFERROR(
                                            IF(
                                                INDEX(
                                                    Insumos!C:C,
                                                    MATCH(
                                                        A326&amp;B326,
                                                        Insumos!I:I,
                                                        0)
                                                )="Verba",
                                                INDEX(
                                                    Insumos!F:F,
                                                    MATCH(
                                                        A326&amp;B326,
                                                        Insumos!I:I,
                                                        0)
                                                ),
                                                0
                                            ),
                                            "Não encontrado"),
                                        IFERROR(
                                            INDEX(W:W,
                                                MATCH(
                                                    A326&amp;B326,AG:AG,
                                                    0)
                                            ),
                                            "Não encontrado")
                                    )</f>
        <v>0</v>
      </c>
      <c r="W326" s="21">
        <f>V326*G326/1</f>
        <v>0</v>
      </c>
      <c r="X326" s="21">
        <f>IF(
                        C326="INSUMO",
                                        IFERROR(
                                            IF(
                                                INDEX(
                                                    Insumos!C:C,
                                                    MATCH(
                                                        A326&amp;B326,
                                                        Insumos!I:I,
                                                        0)
                                                )="Outro",
                                                INDEX(
                                                    Insumos!F:F,
                                                    MATCH(
                                                        A326&amp;B326,
                                                        Insumos!I:I,
                                                        0)
                                                ),
                                                0
                                            ),
                                            "Não encontrado"),
                                        IFERROR(
                                            INDEX(Y:Y,
                                                MATCH(
                                                    A326&amp;B326,AG:AG,
                                                    0)
                                            ),
                                            "Não encontrado")
                                    )</f>
        <v>0</v>
      </c>
      <c r="Y326" s="21">
        <f>X326*G326/1</f>
        <v>0</v>
      </c>
      <c r="Z326" s="21">
        <f>IF(
                            C326="INSUMO",
                            IFERROR(
                                INDEX(
                                    Insumos!F:F,
                                    MATCH(
                                        A326&amp;B326,
                                        Insumos!I:I,
                                        0)
                                ),
                                "Não encontrado"),
                            IFERROR(
                                INDEX(AA:AA,
                                    MATCH(
                                        A326&amp;B326,AG:AG,
                                        0)
                                ),
                                "Não encontrado")
                        )</f>
        <v>16.899999999999999</v>
      </c>
      <c r="AA326" s="21">
        <f>G326*Z326</f>
        <v>5.6276999999999999</v>
      </c>
      <c r="AB326" s="45"/>
      <c r="AC326" s="45"/>
      <c r="AD326" s="61" t="s">
        <v>89</v>
      </c>
      <c r="AE326" s="72"/>
      <c r="AF326" s="72"/>
    </row>
    <row r="327" spans="1:33" ht="38.25" x14ac:dyDescent="0.2">
      <c r="A327" s="63" t="s">
        <v>413</v>
      </c>
      <c r="B327" s="64" t="s">
        <v>45</v>
      </c>
      <c r="C327" s="65" t="s">
        <v>89</v>
      </c>
      <c r="D327" s="66" t="s">
        <v>488</v>
      </c>
      <c r="E327" s="66" t="s">
        <v>414</v>
      </c>
      <c r="F327" s="67" t="s">
        <v>56</v>
      </c>
      <c r="G327" s="22"/>
      <c r="H327" s="23"/>
      <c r="I327" s="23">
        <f>SUM(I328:I330)</f>
        <v>33.764538850000001</v>
      </c>
      <c r="J327" s="23"/>
      <c r="K327" s="23">
        <f>SUM(K328:K330)</f>
        <v>7.3216473260742383</v>
      </c>
      <c r="L327" s="23"/>
      <c r="M327" s="23">
        <f>SUM(M328:M330)</f>
        <v>7.3216473260742383</v>
      </c>
      <c r="N327" s="23"/>
      <c r="O327" s="23">
        <f>SUM(O328:O330)</f>
        <v>0</v>
      </c>
      <c r="P327" s="23"/>
      <c r="Q327" s="23">
        <f>SUM(Q328:Q330)</f>
        <v>0</v>
      </c>
      <c r="R327" s="23"/>
      <c r="S327" s="23">
        <f>SUM(S328:S330)</f>
        <v>0</v>
      </c>
      <c r="T327" s="23"/>
      <c r="U327" s="23">
        <f>SUM(U328:U330)</f>
        <v>0</v>
      </c>
      <c r="V327" s="23"/>
      <c r="W327" s="23">
        <f>SUM(W328:W330)</f>
        <v>0</v>
      </c>
      <c r="X327" s="23"/>
      <c r="Y327" s="23">
        <f>SUM(Y328:Y330)</f>
        <v>0</v>
      </c>
      <c r="Z327" s="23"/>
      <c r="AA327" s="23">
        <f>SUM(AA328:AA330)</f>
        <v>41.086186176074236</v>
      </c>
      <c r="AB327" s="43" t="s">
        <v>98</v>
      </c>
      <c r="AC327" s="43"/>
      <c r="AD327" s="66" t="s">
        <v>755</v>
      </c>
      <c r="AE327" s="68" t="s">
        <v>756</v>
      </c>
      <c r="AF327" s="68" t="s">
        <v>718</v>
      </c>
      <c r="AG327" t="str">
        <f>A327&amp;B327&amp;C327</f>
        <v>0420PRÓPRIA</v>
      </c>
    </row>
    <row r="328" spans="1:33" ht="25.5" x14ac:dyDescent="0.2">
      <c r="A328" s="59" t="s">
        <v>653</v>
      </c>
      <c r="B328" s="60" t="s">
        <v>98</v>
      </c>
      <c r="C328" s="71" t="s">
        <v>46</v>
      </c>
      <c r="D328" s="61" t="s">
        <v>488</v>
      </c>
      <c r="E328" s="61" t="s">
        <v>654</v>
      </c>
      <c r="F328" s="17" t="s">
        <v>511</v>
      </c>
      <c r="G328" s="17">
        <v>0.17649999999999999</v>
      </c>
      <c r="H328" s="21">
        <f>IF(
                        C328="INSUMO",
                                        IFERROR(
                                            IF(
                                                INDEX(
                                                    Insumos!C:C,
                                                    MATCH(
                                                        A328&amp;B328,
                                                        Insumos!I:I,
                                                        0)
                                                )="Material",
                                                INDEX(
                                                    Insumos!F:F,
                                                    MATCH(
                                                        A328&amp;B328,
                                                        Insumos!I:I,
                                                        0)
                                                ),
                                                0
                                            ),
                                            "Não encontrado"),
                                        IFERROR(
                                            INDEX(I:I,
                                                MATCH(
                                                    A328&amp;B328,AG:AG,
                                                    0)
                                            ),
                                            "Não encontrado")
                                    )</f>
        <v>4.25</v>
      </c>
      <c r="I328" s="21">
        <f>H328*G328/1</f>
        <v>0.75012499999999993</v>
      </c>
      <c r="J328" s="21">
        <f t="shared" ref="J328:K330" si="68">T328 + N328 + L328 + X328 + R328 + P328 + V328</f>
        <v>35.206640799999995</v>
      </c>
      <c r="K328" s="21">
        <f t="shared" si="68"/>
        <v>6.2139721011999987</v>
      </c>
      <c r="L328" s="21">
        <f>IF(
                        C328="INSUMO",
                                        IFERROR(
                                            IF(
                                                INDEX(
                                                    Insumos!C:C,
                                                    MATCH(
                                                        A328&amp;B328,
                                                        Insumos!I:I,
                                                        0)
                                                )="Mao_obra",
                                                INDEX(
                                                    Insumos!F:F,
                                                    MATCH(
                                                        A328&amp;B328,
                                                        Insumos!I:I,
                                                        0)
                                                ),
                                                0
                                            ),
                                            "Não encontrado"),
                                        IFERROR(
                                            INDEX(M:M,
                                                MATCH(
                                                    A328&amp;B328,AG:AG,
                                                    0)
                                            ),
                                            "Não encontrado")
                                    )</f>
        <v>35.206640799999995</v>
      </c>
      <c r="M328" s="21">
        <f>L328*G328/1</f>
        <v>6.2139721011999987</v>
      </c>
      <c r="N328" s="21">
        <f>IF(
                        C328="INSUMO",
                                        IFERROR(
                                            IF(
                                                INDEX(
                                                    Insumos!C:C,
                                                    MATCH(
                                                        A328&amp;B328,
                                                        Insumos!I:I,
                                                        0)
                                                )="Equipamento",
                                                INDEX(
                                                    Insumos!F:F,
                                                    MATCH(
                                                        A328&amp;B328,
                                                        Insumos!I:I,
                                                        0)
                                                ),
                                                0
                                            ),
                                            "Não encontrado"),
                                        IFERROR(
                                            INDEX(O:O,
                                                MATCH(
                                                    A328&amp;B328,AG:AG,
                                                    0)
                                            ),
                                            "Não encontrado")
                                    )</f>
        <v>0</v>
      </c>
      <c r="O328" s="21">
        <f>N328*G328/1</f>
        <v>0</v>
      </c>
      <c r="P328" s="21">
        <f>IF(
                        C328="INSUMO",
                                        IFERROR(
                                            IF(
                                                INDEX(
                                                    Insumos!C:C,
                                                    MATCH(
                                                        A328&amp;B328,
                                                        Insumos!I:I,
                                                        0)
                                                )="Transporte",
                                                INDEX(
                                                    Insumos!F:F,
                                                    MATCH(
                                                        A328&amp;B328,
                                                        Insumos!I:I,
                                                        0)
                                                ),
                                                0
                                            ),
                                            "Não encontrado"),
                                        IFERROR(
                                            INDEX(Q:Q,
                                                MATCH(
                                                    A328&amp;B328,AG:AG,
                                                    0)
                                            ),
                                            "Não encontrado")
                                    )</f>
        <v>0</v>
      </c>
      <c r="Q328" s="21">
        <f>P328*G328/1</f>
        <v>0</v>
      </c>
      <c r="R328" s="21">
        <f>IF(
                        C328="INSUMO",
                                        IFERROR(
                                            IF(
                                                INDEX(
                                                    Insumos!C:C,
                                                    MATCH(
                                                        A328&amp;B328,
                                                        Insumos!I:I,
                                                        0)
                                                )="Terceirizados",
                                                INDEX(
                                                    Insumos!F:F,
                                                    MATCH(
                                                        A328&amp;B328,
                                                        Insumos!I:I,
                                                        0)
                                                ),
                                                0
                                            ),
                                            "Não encontrado"),
                                        IFERROR(
                                            INDEX(S:S,
                                                MATCH(
                                                    A328&amp;B328,AG:AG,
                                                    0)
                                            ),
                                            "Não encontrado")
                                    )</f>
        <v>0</v>
      </c>
      <c r="S328" s="21">
        <f>R328*G328/1</f>
        <v>0</v>
      </c>
      <c r="T328" s="21">
        <f>IF(
                        C328="INSUMO",
                                        IFERROR(
                                            IF(
                                                INDEX(
                                                    Insumos!C:C,
                                                    MATCH(
                                                        A328&amp;B328,
                                                        Insumos!I:I,
                                                        0)
                                                )="Comissionamento",
                                                INDEX(
                                                    Insumos!F:F,
                                                    MATCH(
                                                        A328&amp;B328,
                                                        Insumos!I:I,
                                                        0)
                                                ),
                                                0
                                            ),
                                            "Não encontrado"),
                                        IFERROR(
                                            INDEX(U:U,
                                                MATCH(
                                                    A328&amp;B328,AG:AG,
                                                    0)
                                            ),
                                            "Não encontrado")
                                    )</f>
        <v>0</v>
      </c>
      <c r="U328" s="21">
        <f>T328*G328/1</f>
        <v>0</v>
      </c>
      <c r="V328" s="21">
        <f>IF(
                        C328="INSUMO",
                                        IFERROR(
                                            IF(
                                                INDEX(
                                                    Insumos!C:C,
                                                    MATCH(
                                                        A328&amp;B328,
                                                        Insumos!I:I,
                                                        0)
                                                )="Verba",
                                                INDEX(
                                                    Insumos!F:F,
                                                    MATCH(
                                                        A328&amp;B328,
                                                        Insumos!I:I,
                                                        0)
                                                ),
                                                0
                                            ),
                                            "Não encontrado"),
                                        IFERROR(
                                            INDEX(W:W,
                                                MATCH(
                                                    A328&amp;B328,AG:AG,
                                                    0)
                                            ),
                                            "Não encontrado")
                                    )</f>
        <v>0</v>
      </c>
      <c r="W328" s="21">
        <f>V328*G328/1</f>
        <v>0</v>
      </c>
      <c r="X328" s="21">
        <f>IF(
                        C328="INSUMO",
                                        IFERROR(
                                            IF(
                                                INDEX(
                                                    Insumos!C:C,
                                                    MATCH(
                                                        A328&amp;B328,
                                                        Insumos!I:I,
                                                        0)
                                                )="Outro",
                                                INDEX(
                                                    Insumos!F:F,
                                                    MATCH(
                                                        A328&amp;B328,
                                                        Insumos!I:I,
                                                        0)
                                                ),
                                                0
                                            ),
                                            "Não encontrado"),
                                        IFERROR(
                                            INDEX(Y:Y,
                                                MATCH(
                                                    A328&amp;B328,AG:AG,
                                                    0)
                                            ),
                                            "Não encontrado")
                                    )</f>
        <v>0</v>
      </c>
      <c r="Y328" s="21">
        <f>X328*G328/1</f>
        <v>0</v>
      </c>
      <c r="Z328" s="21">
        <f>IF(
                            C328="INSUMO",
                            IFERROR(
                                INDEX(
                                    Insumos!F:F,
                                    MATCH(
                                        A328&amp;B328,
                                        Insumos!I:I,
                                        0)
                                ),
                                "Não encontrado"),
                            IFERROR(
                                INDEX(AA:AA,
                                    MATCH(
                                        A328&amp;B328,AG:AG,
                                        0)
                                ),
                                "Não encontrado")
                        )</f>
        <v>39.456640799999995</v>
      </c>
      <c r="AA328" s="21">
        <f>G328*Z328</f>
        <v>6.9640971011999984</v>
      </c>
      <c r="AB328" s="45"/>
      <c r="AC328" s="45"/>
      <c r="AD328" s="61" t="s">
        <v>89</v>
      </c>
      <c r="AE328" s="72"/>
      <c r="AF328" s="72"/>
    </row>
    <row r="329" spans="1:33" ht="25.5" x14ac:dyDescent="0.2">
      <c r="A329" s="54" t="s">
        <v>655</v>
      </c>
      <c r="B329" s="55" t="s">
        <v>98</v>
      </c>
      <c r="C329" s="69" t="s">
        <v>46</v>
      </c>
      <c r="D329" s="57" t="s">
        <v>488</v>
      </c>
      <c r="E329" s="57" t="s">
        <v>656</v>
      </c>
      <c r="F329" s="16" t="s">
        <v>511</v>
      </c>
      <c r="G329" s="16">
        <v>5.5156200000000002E-2</v>
      </c>
      <c r="H329" s="20">
        <f>IF(
                        C329="INSUMO",
                                        IFERROR(
                                            IF(
                                                INDEX(
                                                    Insumos!C:C,
                                                    MATCH(
                                                        A329&amp;B329,
                                                        Insumos!I:I,
                                                        0)
                                                )="Material",
                                                INDEX(
                                                    Insumos!F:F,
                                                    MATCH(
                                                        A329&amp;B329,
                                                        Insumos!I:I,
                                                        0)
                                                ),
                                                0
                                            ),
                                            "Não encontrado"),
                                        IFERROR(
                                            INDEX(I:I,
                                                MATCH(
                                                    A329&amp;B329,AG:AG,
                                                    0)
                                            ),
                                            "Não encontrado")
                                    )</f>
        <v>4.25</v>
      </c>
      <c r="I329" s="20">
        <f>H329*G329/1</f>
        <v>0.23441385000000001</v>
      </c>
      <c r="J329" s="20">
        <f t="shared" si="68"/>
        <v>20.0825152</v>
      </c>
      <c r="K329" s="20">
        <f t="shared" si="68"/>
        <v>1.1076752248742401</v>
      </c>
      <c r="L329" s="20">
        <f>IF(
                        C329="INSUMO",
                                        IFERROR(
                                            IF(
                                                INDEX(
                                                    Insumos!C:C,
                                                    MATCH(
                                                        A329&amp;B329,
                                                        Insumos!I:I,
                                                        0)
                                                )="Mao_obra",
                                                INDEX(
                                                    Insumos!F:F,
                                                    MATCH(
                                                        A329&amp;B329,
                                                        Insumos!I:I,
                                                        0)
                                                ),
                                                0
                                            ),
                                            "Não encontrado"),
                                        IFERROR(
                                            INDEX(M:M,
                                                MATCH(
                                                    A329&amp;B329,AG:AG,
                                                    0)
                                            ),
                                            "Não encontrado")
                                    )</f>
        <v>20.0825152</v>
      </c>
      <c r="M329" s="20">
        <f>L329*G329/1</f>
        <v>1.1076752248742401</v>
      </c>
      <c r="N329" s="20">
        <f>IF(
                        C329="INSUMO",
                                        IFERROR(
                                            IF(
                                                INDEX(
                                                    Insumos!C:C,
                                                    MATCH(
                                                        A329&amp;B329,
                                                        Insumos!I:I,
                                                        0)
                                                )="Equipamento",
                                                INDEX(
                                                    Insumos!F:F,
                                                    MATCH(
                                                        A329&amp;B329,
                                                        Insumos!I:I,
                                                        0)
                                                ),
                                                0
                                            ),
                                            "Não encontrado"),
                                        IFERROR(
                                            INDEX(O:O,
                                                MATCH(
                                                    A329&amp;B329,AG:AG,
                                                    0)
                                            ),
                                            "Não encontrado")
                                    )</f>
        <v>0</v>
      </c>
      <c r="O329" s="20">
        <f>N329*G329/1</f>
        <v>0</v>
      </c>
      <c r="P329" s="20">
        <f>IF(
                        C329="INSUMO",
                                        IFERROR(
                                            IF(
                                                INDEX(
                                                    Insumos!C:C,
                                                    MATCH(
                                                        A329&amp;B329,
                                                        Insumos!I:I,
                                                        0)
                                                )="Transporte",
                                                INDEX(
                                                    Insumos!F:F,
                                                    MATCH(
                                                        A329&amp;B329,
                                                        Insumos!I:I,
                                                        0)
                                                ),
                                                0
                                            ),
                                            "Não encontrado"),
                                        IFERROR(
                                            INDEX(Q:Q,
                                                MATCH(
                                                    A329&amp;B329,AG:AG,
                                                    0)
                                            ),
                                            "Não encontrado")
                                    )</f>
        <v>0</v>
      </c>
      <c r="Q329" s="20">
        <f>P329*G329/1</f>
        <v>0</v>
      </c>
      <c r="R329" s="20">
        <f>IF(
                        C329="INSUMO",
                                        IFERROR(
                                            IF(
                                                INDEX(
                                                    Insumos!C:C,
                                                    MATCH(
                                                        A329&amp;B329,
                                                        Insumos!I:I,
                                                        0)
                                                )="Terceirizados",
                                                INDEX(
                                                    Insumos!F:F,
                                                    MATCH(
                                                        A329&amp;B329,
                                                        Insumos!I:I,
                                                        0)
                                                ),
                                                0
                                            ),
                                            "Não encontrado"),
                                        IFERROR(
                                            INDEX(S:S,
                                                MATCH(
                                                    A329&amp;B329,AG:AG,
                                                    0)
                                            ),
                                            "Não encontrado")
                                    )</f>
        <v>0</v>
      </c>
      <c r="S329" s="20">
        <f>R329*G329/1</f>
        <v>0</v>
      </c>
      <c r="T329" s="20">
        <f>IF(
                        C329="INSUMO",
                                        IFERROR(
                                            IF(
                                                INDEX(
                                                    Insumos!C:C,
                                                    MATCH(
                                                        A329&amp;B329,
                                                        Insumos!I:I,
                                                        0)
                                                )="Comissionamento",
                                                INDEX(
                                                    Insumos!F:F,
                                                    MATCH(
                                                        A329&amp;B329,
                                                        Insumos!I:I,
                                                        0)
                                                ),
                                                0
                                            ),
                                            "Não encontrado"),
                                        IFERROR(
                                            INDEX(U:U,
                                                MATCH(
                                                    A329&amp;B329,AG:AG,
                                                    0)
                                            ),
                                            "Não encontrado")
                                    )</f>
        <v>0</v>
      </c>
      <c r="U329" s="20">
        <f>T329*G329/1</f>
        <v>0</v>
      </c>
      <c r="V329" s="20">
        <f>IF(
                        C329="INSUMO",
                                        IFERROR(
                                            IF(
                                                INDEX(
                                                    Insumos!C:C,
                                                    MATCH(
                                                        A329&amp;B329,
                                                        Insumos!I:I,
                                                        0)
                                                )="Verba",
                                                INDEX(
                                                    Insumos!F:F,
                                                    MATCH(
                                                        A329&amp;B329,
                                                        Insumos!I:I,
                                                        0)
                                                ),
                                                0
                                            ),
                                            "Não encontrado"),
                                        IFERROR(
                                            INDEX(W:W,
                                                MATCH(
                                                    A329&amp;B329,AG:AG,
                                                    0)
                                            ),
                                            "Não encontrado")
                                    )</f>
        <v>0</v>
      </c>
      <c r="W329" s="20">
        <f>V329*G329/1</f>
        <v>0</v>
      </c>
      <c r="X329" s="20">
        <f>IF(
                        C329="INSUMO",
                                        IFERROR(
                                            IF(
                                                INDEX(
                                                    Insumos!C:C,
                                                    MATCH(
                                                        A329&amp;B329,
                                                        Insumos!I:I,
                                                        0)
                                                )="Outro",
                                                INDEX(
                                                    Insumos!F:F,
                                                    MATCH(
                                                        A329&amp;B329,
                                                        Insumos!I:I,
                                                        0)
                                                ),
                                                0
                                            ),
                                            "Não encontrado"),
                                        IFERROR(
                                            INDEX(Y:Y,
                                                MATCH(
                                                    A329&amp;B329,AG:AG,
                                                    0)
                                            ),
                                            "Não encontrado")
                                    )</f>
        <v>0</v>
      </c>
      <c r="Y329" s="20">
        <f>X329*G329/1</f>
        <v>0</v>
      </c>
      <c r="Z329" s="20">
        <f>IF(
                            C329="INSUMO",
                            IFERROR(
                                INDEX(
                                    Insumos!F:F,
                                    MATCH(
                                        A329&amp;B329,
                                        Insumos!I:I,
                                        0)
                                ),
                                "Não encontrado"),
                            IFERROR(
                                INDEX(AA:AA,
                                    MATCH(
                                        A329&amp;B329,AG:AG,
                                        0)
                                ),
                                "Não encontrado")
                        )</f>
        <v>24.3325152</v>
      </c>
      <c r="AA329" s="20">
        <f>G329*Z329</f>
        <v>1.34208907487424</v>
      </c>
      <c r="AB329" s="44"/>
      <c r="AC329" s="44"/>
      <c r="AD329" s="57" t="s">
        <v>89</v>
      </c>
      <c r="AE329" s="70"/>
      <c r="AF329" s="70"/>
    </row>
    <row r="330" spans="1:33" ht="25.5" x14ac:dyDescent="0.2">
      <c r="A330" s="59" t="s">
        <v>757</v>
      </c>
      <c r="B330" s="60" t="s">
        <v>45</v>
      </c>
      <c r="C330" s="71" t="s">
        <v>58</v>
      </c>
      <c r="D330" s="61" t="s">
        <v>488</v>
      </c>
      <c r="E330" s="61" t="s">
        <v>758</v>
      </c>
      <c r="F330" s="17" t="s">
        <v>56</v>
      </c>
      <c r="G330" s="17">
        <v>1</v>
      </c>
      <c r="H330" s="21">
        <f>IF(
                        C330="INSUMO",
                                        IFERROR(
                                            IF(
                                                INDEX(
                                                    Insumos!C:C,
                                                    MATCH(
                                                        A330&amp;B330,
                                                        Insumos!I:I,
                                                        0)
                                                )="Material",
                                                INDEX(
                                                    Insumos!F:F,
                                                    MATCH(
                                                        A330&amp;B330,
                                                        Insumos!I:I,
                                                        0)
                                                ),
                                                0
                                            ),
                                            "Não encontrado"),
                                        IFERROR(
                                            INDEX(I:I,
                                                MATCH(
                                                    A330&amp;B330,AG:AG,
                                                    0)
                                            ),
                                            "Não encontrado")
                                    )</f>
        <v>32.78</v>
      </c>
      <c r="I330" s="21">
        <f>H330*G330/1</f>
        <v>32.78</v>
      </c>
      <c r="J330" s="21">
        <f t="shared" si="68"/>
        <v>0</v>
      </c>
      <c r="K330" s="21">
        <f t="shared" si="68"/>
        <v>0</v>
      </c>
      <c r="L330" s="21">
        <f>IF(
                        C330="INSUMO",
                                        IFERROR(
                                            IF(
                                                INDEX(
                                                    Insumos!C:C,
                                                    MATCH(
                                                        A330&amp;B330,
                                                        Insumos!I:I,
                                                        0)
                                                )="Mao_obra",
                                                INDEX(
                                                    Insumos!F:F,
                                                    MATCH(
                                                        A330&amp;B330,
                                                        Insumos!I:I,
                                                        0)
                                                ),
                                                0
                                            ),
                                            "Não encontrado"),
                                        IFERROR(
                                            INDEX(M:M,
                                                MATCH(
                                                    A330&amp;B330,AG:AG,
                                                    0)
                                            ),
                                            "Não encontrado")
                                    )</f>
        <v>0</v>
      </c>
      <c r="M330" s="21">
        <f>L330*G330/1</f>
        <v>0</v>
      </c>
      <c r="N330" s="21">
        <f>IF(
                        C330="INSUMO",
                                        IFERROR(
                                            IF(
                                                INDEX(
                                                    Insumos!C:C,
                                                    MATCH(
                                                        A330&amp;B330,
                                                        Insumos!I:I,
                                                        0)
                                                )="Equipamento",
                                                INDEX(
                                                    Insumos!F:F,
                                                    MATCH(
                                                        A330&amp;B330,
                                                        Insumos!I:I,
                                                        0)
                                                ),
                                                0
                                            ),
                                            "Não encontrado"),
                                        IFERROR(
                                            INDEX(O:O,
                                                MATCH(
                                                    A330&amp;B330,AG:AG,
                                                    0)
                                            ),
                                            "Não encontrado")
                                    )</f>
        <v>0</v>
      </c>
      <c r="O330" s="21">
        <f>N330*G330/1</f>
        <v>0</v>
      </c>
      <c r="P330" s="21">
        <f>IF(
                        C330="INSUMO",
                                        IFERROR(
                                            IF(
                                                INDEX(
                                                    Insumos!C:C,
                                                    MATCH(
                                                        A330&amp;B330,
                                                        Insumos!I:I,
                                                        0)
                                                )="Transporte",
                                                INDEX(
                                                    Insumos!F:F,
                                                    MATCH(
                                                        A330&amp;B330,
                                                        Insumos!I:I,
                                                        0)
                                                ),
                                                0
                                            ),
                                            "Não encontrado"),
                                        IFERROR(
                                            INDEX(Q:Q,
                                                MATCH(
                                                    A330&amp;B330,AG:AG,
                                                    0)
                                            ),
                                            "Não encontrado")
                                    )</f>
        <v>0</v>
      </c>
      <c r="Q330" s="21">
        <f>P330*G330/1</f>
        <v>0</v>
      </c>
      <c r="R330" s="21">
        <f>IF(
                        C330="INSUMO",
                                        IFERROR(
                                            IF(
                                                INDEX(
                                                    Insumos!C:C,
                                                    MATCH(
                                                        A330&amp;B330,
                                                        Insumos!I:I,
                                                        0)
                                                )="Terceirizados",
                                                INDEX(
                                                    Insumos!F:F,
                                                    MATCH(
                                                        A330&amp;B330,
                                                        Insumos!I:I,
                                                        0)
                                                ),
                                                0
                                            ),
                                            "Não encontrado"),
                                        IFERROR(
                                            INDEX(S:S,
                                                MATCH(
                                                    A330&amp;B330,AG:AG,
                                                    0)
                                            ),
                                            "Não encontrado")
                                    )</f>
        <v>0</v>
      </c>
      <c r="S330" s="21">
        <f>R330*G330/1</f>
        <v>0</v>
      </c>
      <c r="T330" s="21">
        <f>IF(
                        C330="INSUMO",
                                        IFERROR(
                                            IF(
                                                INDEX(
                                                    Insumos!C:C,
                                                    MATCH(
                                                        A330&amp;B330,
                                                        Insumos!I:I,
                                                        0)
                                                )="Comissionamento",
                                                INDEX(
                                                    Insumos!F:F,
                                                    MATCH(
                                                        A330&amp;B330,
                                                        Insumos!I:I,
                                                        0)
                                                ),
                                                0
                                            ),
                                            "Não encontrado"),
                                        IFERROR(
                                            INDEX(U:U,
                                                MATCH(
                                                    A330&amp;B330,AG:AG,
                                                    0)
                                            ),
                                            "Não encontrado")
                                    )</f>
        <v>0</v>
      </c>
      <c r="U330" s="21">
        <f>T330*G330/1</f>
        <v>0</v>
      </c>
      <c r="V330" s="21">
        <f>IF(
                        C330="INSUMO",
                                        IFERROR(
                                            IF(
                                                INDEX(
                                                    Insumos!C:C,
                                                    MATCH(
                                                        A330&amp;B330,
                                                        Insumos!I:I,
                                                        0)
                                                )="Verba",
                                                INDEX(
                                                    Insumos!F:F,
                                                    MATCH(
                                                        A330&amp;B330,
                                                        Insumos!I:I,
                                                        0)
                                                ),
                                                0
                                            ),
                                            "Não encontrado"),
                                        IFERROR(
                                            INDEX(W:W,
                                                MATCH(
                                                    A330&amp;B330,AG:AG,
                                                    0)
                                            ),
                                            "Não encontrado")
                                    )</f>
        <v>0</v>
      </c>
      <c r="W330" s="21">
        <f>V330*G330/1</f>
        <v>0</v>
      </c>
      <c r="X330" s="21">
        <f>IF(
                        C330="INSUMO",
                                        IFERROR(
                                            IF(
                                                INDEX(
                                                    Insumos!C:C,
                                                    MATCH(
                                                        A330&amp;B330,
                                                        Insumos!I:I,
                                                        0)
                                                )="Outro",
                                                INDEX(
                                                    Insumos!F:F,
                                                    MATCH(
                                                        A330&amp;B330,
                                                        Insumos!I:I,
                                                        0)
                                                ),
                                                0
                                            ),
                                            "Não encontrado"),
                                        IFERROR(
                                            INDEX(Y:Y,
                                                MATCH(
                                                    A330&amp;B330,AG:AG,
                                                    0)
                                            ),
                                            "Não encontrado")
                                    )</f>
        <v>0</v>
      </c>
      <c r="Y330" s="21">
        <f>X330*G330/1</f>
        <v>0</v>
      </c>
      <c r="Z330" s="21">
        <f>IF(
                            C330="INSUMO",
                            IFERROR(
                                INDEX(
                                    Insumos!F:F,
                                    MATCH(
                                        A330&amp;B330,
                                        Insumos!I:I,
                                        0)
                                ),
                                "Não encontrado"),
                            IFERROR(
                                INDEX(AA:AA,
                                    MATCH(
                                        A330&amp;B330,AG:AG,
                                        0)
                                ),
                                "Não encontrado")
                        )</f>
        <v>32.78</v>
      </c>
      <c r="AA330" s="21">
        <f>G330*Z330</f>
        <v>32.78</v>
      </c>
      <c r="AB330" s="45"/>
      <c r="AC330" s="45"/>
      <c r="AD330" s="61" t="s">
        <v>89</v>
      </c>
      <c r="AE330" s="72"/>
      <c r="AF330" s="72"/>
    </row>
    <row r="331" spans="1:33" x14ac:dyDescent="0.2">
      <c r="A331" s="63" t="s">
        <v>419</v>
      </c>
      <c r="B331" s="64" t="s">
        <v>45</v>
      </c>
      <c r="C331" s="65" t="s">
        <v>89</v>
      </c>
      <c r="D331" s="66" t="s">
        <v>488</v>
      </c>
      <c r="E331" s="66" t="s">
        <v>420</v>
      </c>
      <c r="F331" s="67" t="s">
        <v>66</v>
      </c>
      <c r="G331" s="22"/>
      <c r="H331" s="23"/>
      <c r="I331" s="23">
        <f>SUM(I332:I333)</f>
        <v>1.63625</v>
      </c>
      <c r="J331" s="23"/>
      <c r="K331" s="23">
        <f>SUM(K332:K333)</f>
        <v>10.000387191999998</v>
      </c>
      <c r="L331" s="23"/>
      <c r="M331" s="23">
        <f>SUM(M332:M333)</f>
        <v>10.000387191999998</v>
      </c>
      <c r="N331" s="23"/>
      <c r="O331" s="23">
        <f>SUM(O332:O333)</f>
        <v>0</v>
      </c>
      <c r="P331" s="23"/>
      <c r="Q331" s="23">
        <f>SUM(Q332:Q333)</f>
        <v>0</v>
      </c>
      <c r="R331" s="23"/>
      <c r="S331" s="23">
        <f>SUM(S332:S333)</f>
        <v>0</v>
      </c>
      <c r="T331" s="23"/>
      <c r="U331" s="23">
        <f>SUM(U332:U333)</f>
        <v>0</v>
      </c>
      <c r="V331" s="23"/>
      <c r="W331" s="23">
        <f>SUM(W332:W333)</f>
        <v>0</v>
      </c>
      <c r="X331" s="23"/>
      <c r="Y331" s="23">
        <f>SUM(Y332:Y333)</f>
        <v>0</v>
      </c>
      <c r="Z331" s="23"/>
      <c r="AA331" s="23">
        <f>SUM(AA332:AA333)</f>
        <v>11.636637191999998</v>
      </c>
      <c r="AB331" s="43" t="s">
        <v>89</v>
      </c>
      <c r="AC331" s="43"/>
      <c r="AD331" s="66" t="s">
        <v>89</v>
      </c>
      <c r="AE331" s="68" t="s">
        <v>89</v>
      </c>
      <c r="AF331" s="68" t="s">
        <v>491</v>
      </c>
      <c r="AG331" t="str">
        <f>A331&amp;B331&amp;C331</f>
        <v>0397PRÓPRIA</v>
      </c>
    </row>
    <row r="332" spans="1:33" ht="25.5" x14ac:dyDescent="0.2">
      <c r="A332" s="59" t="s">
        <v>653</v>
      </c>
      <c r="B332" s="60" t="s">
        <v>98</v>
      </c>
      <c r="C332" s="71" t="s">
        <v>46</v>
      </c>
      <c r="D332" s="61" t="s">
        <v>488</v>
      </c>
      <c r="E332" s="61" t="s">
        <v>654</v>
      </c>
      <c r="F332" s="17" t="s">
        <v>511</v>
      </c>
      <c r="G332" s="17">
        <v>0.15</v>
      </c>
      <c r="H332" s="21">
        <f>IF(
                        C332="INSUMO",
                                        IFERROR(
                                            IF(
                                                INDEX(
                                                    Insumos!C:C,
                                                    MATCH(
                                                        A332&amp;B332,
                                                        Insumos!I:I,
                                                        0)
                                                )="Material",
                                                INDEX(
                                                    Insumos!F:F,
                                                    MATCH(
                                                        A332&amp;B332,
                                                        Insumos!I:I,
                                                        0)
                                                ),
                                                0
                                            ),
                                            "Não encontrado"),
                                        IFERROR(
                                            INDEX(I:I,
                                                MATCH(
                                                    A332&amp;B332,AG:AG,
                                                    0)
                                            ),
                                            "Não encontrado")
                                    )</f>
        <v>4.25</v>
      </c>
      <c r="I332" s="21">
        <f>H332*G332/1</f>
        <v>0.63749999999999996</v>
      </c>
      <c r="J332" s="21">
        <f>T332 + N332 + L332 + X332 + R332 + P332 + V332</f>
        <v>35.206640799999995</v>
      </c>
      <c r="K332" s="21">
        <f>U332 + O332 + M332 + Y332 + S332 + Q332 + W332</f>
        <v>5.2809961199999993</v>
      </c>
      <c r="L332" s="21">
        <f>IF(
                        C332="INSUMO",
                                        IFERROR(
                                            IF(
                                                INDEX(
                                                    Insumos!C:C,
                                                    MATCH(
                                                        A332&amp;B332,
                                                        Insumos!I:I,
                                                        0)
                                                )="Mao_obra",
                                                INDEX(
                                                    Insumos!F:F,
                                                    MATCH(
                                                        A332&amp;B332,
                                                        Insumos!I:I,
                                                        0)
                                                ),
                                                0
                                            ),
                                            "Não encontrado"),
                                        IFERROR(
                                            INDEX(M:M,
                                                MATCH(
                                                    A332&amp;B332,AG:AG,
                                                    0)
                                            ),
                                            "Não encontrado")
                                    )</f>
        <v>35.206640799999995</v>
      </c>
      <c r="M332" s="21">
        <f>L332*G332/1</f>
        <v>5.2809961199999993</v>
      </c>
      <c r="N332" s="21">
        <f>IF(
                        C332="INSUMO",
                                        IFERROR(
                                            IF(
                                                INDEX(
                                                    Insumos!C:C,
                                                    MATCH(
                                                        A332&amp;B332,
                                                        Insumos!I:I,
                                                        0)
                                                )="Equipamento",
                                                INDEX(
                                                    Insumos!F:F,
                                                    MATCH(
                                                        A332&amp;B332,
                                                        Insumos!I:I,
                                                        0)
                                                ),
                                                0
                                            ),
                                            "Não encontrado"),
                                        IFERROR(
                                            INDEX(O:O,
                                                MATCH(
                                                    A332&amp;B332,AG:AG,
                                                    0)
                                            ),
                                            "Não encontrado")
                                    )</f>
        <v>0</v>
      </c>
      <c r="O332" s="21">
        <f>N332*G332/1</f>
        <v>0</v>
      </c>
      <c r="P332" s="21">
        <f>IF(
                        C332="INSUMO",
                                        IFERROR(
                                            IF(
                                                INDEX(
                                                    Insumos!C:C,
                                                    MATCH(
                                                        A332&amp;B332,
                                                        Insumos!I:I,
                                                        0)
                                                )="Transporte",
                                                INDEX(
                                                    Insumos!F:F,
                                                    MATCH(
                                                        A332&amp;B332,
                                                        Insumos!I:I,
                                                        0)
                                                ),
                                                0
                                            ),
                                            "Não encontrado"),
                                        IFERROR(
                                            INDEX(Q:Q,
                                                MATCH(
                                                    A332&amp;B332,AG:AG,
                                                    0)
                                            ),
                                            "Não encontrado")
                                    )</f>
        <v>0</v>
      </c>
      <c r="Q332" s="21">
        <f>P332*G332/1</f>
        <v>0</v>
      </c>
      <c r="R332" s="21">
        <f>IF(
                        C332="INSUMO",
                                        IFERROR(
                                            IF(
                                                INDEX(
                                                    Insumos!C:C,
                                                    MATCH(
                                                        A332&amp;B332,
                                                        Insumos!I:I,
                                                        0)
                                                )="Terceirizados",
                                                INDEX(
                                                    Insumos!F:F,
                                                    MATCH(
                                                        A332&amp;B332,
                                                        Insumos!I:I,
                                                        0)
                                                ),
                                                0
                                            ),
                                            "Não encontrado"),
                                        IFERROR(
                                            INDEX(S:S,
                                                MATCH(
                                                    A332&amp;B332,AG:AG,
                                                    0)
                                            ),
                                            "Não encontrado")
                                    )</f>
        <v>0</v>
      </c>
      <c r="S332" s="21">
        <f>R332*G332/1</f>
        <v>0</v>
      </c>
      <c r="T332" s="21">
        <f>IF(
                        C332="INSUMO",
                                        IFERROR(
                                            IF(
                                                INDEX(
                                                    Insumos!C:C,
                                                    MATCH(
                                                        A332&amp;B332,
                                                        Insumos!I:I,
                                                        0)
                                                )="Comissionamento",
                                                INDEX(
                                                    Insumos!F:F,
                                                    MATCH(
                                                        A332&amp;B332,
                                                        Insumos!I:I,
                                                        0)
                                                ),
                                                0
                                            ),
                                            "Não encontrado"),
                                        IFERROR(
                                            INDEX(U:U,
                                                MATCH(
                                                    A332&amp;B332,AG:AG,
                                                    0)
                                            ),
                                            "Não encontrado")
                                    )</f>
        <v>0</v>
      </c>
      <c r="U332" s="21">
        <f>T332*G332/1</f>
        <v>0</v>
      </c>
      <c r="V332" s="21">
        <f>IF(
                        C332="INSUMO",
                                        IFERROR(
                                            IF(
                                                INDEX(
                                                    Insumos!C:C,
                                                    MATCH(
                                                        A332&amp;B332,
                                                        Insumos!I:I,
                                                        0)
                                                )="Verba",
                                                INDEX(
                                                    Insumos!F:F,
                                                    MATCH(
                                                        A332&amp;B332,
                                                        Insumos!I:I,
                                                        0)
                                                ),
                                                0
                                            ),
                                            "Não encontrado"),
                                        IFERROR(
                                            INDEX(W:W,
                                                MATCH(
                                                    A332&amp;B332,AG:AG,
                                                    0)
                                            ),
                                            "Não encontrado")
                                    )</f>
        <v>0</v>
      </c>
      <c r="W332" s="21">
        <f>V332*G332/1</f>
        <v>0</v>
      </c>
      <c r="X332" s="21">
        <f>IF(
                        C332="INSUMO",
                                        IFERROR(
                                            IF(
                                                INDEX(
                                                    Insumos!C:C,
                                                    MATCH(
                                                        A332&amp;B332,
                                                        Insumos!I:I,
                                                        0)
                                                )="Outro",
                                                INDEX(
                                                    Insumos!F:F,
                                                    MATCH(
                                                        A332&amp;B332,
                                                        Insumos!I:I,
                                                        0)
                                                ),
                                                0
                                            ),
                                            "Não encontrado"),
                                        IFERROR(
                                            INDEX(Y:Y,
                                                MATCH(
                                                    A332&amp;B332,AG:AG,
                                                    0)
                                            ),
                                            "Não encontrado")
                                    )</f>
        <v>0</v>
      </c>
      <c r="Y332" s="21">
        <f>X332*G332/1</f>
        <v>0</v>
      </c>
      <c r="Z332" s="21">
        <f>IF(
                            C332="INSUMO",
                            IFERROR(
                                INDEX(
                                    Insumos!F:F,
                                    MATCH(
                                        A332&amp;B332,
                                        Insumos!I:I,
                                        0)
                                ),
                                "Não encontrado"),
                            IFERROR(
                                INDEX(AA:AA,
                                    MATCH(
                                        A332&amp;B332,AG:AG,
                                        0)
                                ),
                                "Não encontrado")
                        )</f>
        <v>39.456640799999995</v>
      </c>
      <c r="AA332" s="21">
        <f>G332*Z332</f>
        <v>5.9184961199999995</v>
      </c>
      <c r="AB332" s="45"/>
      <c r="AC332" s="45"/>
      <c r="AD332" s="61" t="s">
        <v>89</v>
      </c>
      <c r="AE332" s="72"/>
      <c r="AF332" s="72"/>
    </row>
    <row r="333" spans="1:33" ht="25.5" x14ac:dyDescent="0.2">
      <c r="A333" s="54" t="s">
        <v>655</v>
      </c>
      <c r="B333" s="55" t="s">
        <v>98</v>
      </c>
      <c r="C333" s="69" t="s">
        <v>46</v>
      </c>
      <c r="D333" s="57" t="s">
        <v>488</v>
      </c>
      <c r="E333" s="57" t="s">
        <v>656</v>
      </c>
      <c r="F333" s="16" t="s">
        <v>511</v>
      </c>
      <c r="G333" s="16">
        <v>0.23499999999999999</v>
      </c>
      <c r="H333" s="20">
        <f>IF(
                        C333="INSUMO",
                                        IFERROR(
                                            IF(
                                                INDEX(
                                                    Insumos!C:C,
                                                    MATCH(
                                                        A333&amp;B333,
                                                        Insumos!I:I,
                                                        0)
                                                )="Material",
                                                INDEX(
                                                    Insumos!F:F,
                                                    MATCH(
                                                        A333&amp;B333,
                                                        Insumos!I:I,
                                                        0)
                                                ),
                                                0
                                            ),
                                            "Não encontrado"),
                                        IFERROR(
                                            INDEX(I:I,
                                                MATCH(
                                                    A333&amp;B333,AG:AG,
                                                    0)
                                            ),
                                            "Não encontrado")
                                    )</f>
        <v>4.25</v>
      </c>
      <c r="I333" s="20">
        <f>H333*G333/1</f>
        <v>0.99874999999999992</v>
      </c>
      <c r="J333" s="20">
        <f>T333 + N333 + L333 + X333 + R333 + P333 + V333</f>
        <v>20.0825152</v>
      </c>
      <c r="K333" s="20">
        <f>U333 + O333 + M333 + Y333 + S333 + Q333 + W333</f>
        <v>4.7193910719999996</v>
      </c>
      <c r="L333" s="20">
        <f>IF(
                        C333="INSUMO",
                                        IFERROR(
                                            IF(
                                                INDEX(
                                                    Insumos!C:C,
                                                    MATCH(
                                                        A333&amp;B333,
                                                        Insumos!I:I,
                                                        0)
                                                )="Mao_obra",
                                                INDEX(
                                                    Insumos!F:F,
                                                    MATCH(
                                                        A333&amp;B333,
                                                        Insumos!I:I,
                                                        0)
                                                ),
                                                0
                                            ),
                                            "Não encontrado"),
                                        IFERROR(
                                            INDEX(M:M,
                                                MATCH(
                                                    A333&amp;B333,AG:AG,
                                                    0)
                                            ),
                                            "Não encontrado")
                                    )</f>
        <v>20.0825152</v>
      </c>
      <c r="M333" s="20">
        <f>L333*G333/1</f>
        <v>4.7193910719999996</v>
      </c>
      <c r="N333" s="20">
        <f>IF(
                        C333="INSUMO",
                                        IFERROR(
                                            IF(
                                                INDEX(
                                                    Insumos!C:C,
                                                    MATCH(
                                                        A333&amp;B333,
                                                        Insumos!I:I,
                                                        0)
                                                )="Equipamento",
                                                INDEX(
                                                    Insumos!F:F,
                                                    MATCH(
                                                        A333&amp;B333,
                                                        Insumos!I:I,
                                                        0)
                                                ),
                                                0
                                            ),
                                            "Não encontrado"),
                                        IFERROR(
                                            INDEX(O:O,
                                                MATCH(
                                                    A333&amp;B333,AG:AG,
                                                    0)
                                            ),
                                            "Não encontrado")
                                    )</f>
        <v>0</v>
      </c>
      <c r="O333" s="20">
        <f>N333*G333/1</f>
        <v>0</v>
      </c>
      <c r="P333" s="20">
        <f>IF(
                        C333="INSUMO",
                                        IFERROR(
                                            IF(
                                                INDEX(
                                                    Insumos!C:C,
                                                    MATCH(
                                                        A333&amp;B333,
                                                        Insumos!I:I,
                                                        0)
                                                )="Transporte",
                                                INDEX(
                                                    Insumos!F:F,
                                                    MATCH(
                                                        A333&amp;B333,
                                                        Insumos!I:I,
                                                        0)
                                                ),
                                                0
                                            ),
                                            "Não encontrado"),
                                        IFERROR(
                                            INDEX(Q:Q,
                                                MATCH(
                                                    A333&amp;B333,AG:AG,
                                                    0)
                                            ),
                                            "Não encontrado")
                                    )</f>
        <v>0</v>
      </c>
      <c r="Q333" s="20">
        <f>P333*G333/1</f>
        <v>0</v>
      </c>
      <c r="R333" s="20">
        <f>IF(
                        C333="INSUMO",
                                        IFERROR(
                                            IF(
                                                INDEX(
                                                    Insumos!C:C,
                                                    MATCH(
                                                        A333&amp;B333,
                                                        Insumos!I:I,
                                                        0)
                                                )="Terceirizados",
                                                INDEX(
                                                    Insumos!F:F,
                                                    MATCH(
                                                        A333&amp;B333,
                                                        Insumos!I:I,
                                                        0)
                                                ),
                                                0
                                            ),
                                            "Não encontrado"),
                                        IFERROR(
                                            INDEX(S:S,
                                                MATCH(
                                                    A333&amp;B333,AG:AG,
                                                    0)
                                            ),
                                            "Não encontrado")
                                    )</f>
        <v>0</v>
      </c>
      <c r="S333" s="20">
        <f>R333*G333/1</f>
        <v>0</v>
      </c>
      <c r="T333" s="20">
        <f>IF(
                        C333="INSUMO",
                                        IFERROR(
                                            IF(
                                                INDEX(
                                                    Insumos!C:C,
                                                    MATCH(
                                                        A333&amp;B333,
                                                        Insumos!I:I,
                                                        0)
                                                )="Comissionamento",
                                                INDEX(
                                                    Insumos!F:F,
                                                    MATCH(
                                                        A333&amp;B333,
                                                        Insumos!I:I,
                                                        0)
                                                ),
                                                0
                                            ),
                                            "Não encontrado"),
                                        IFERROR(
                                            INDEX(U:U,
                                                MATCH(
                                                    A333&amp;B333,AG:AG,
                                                    0)
                                            ),
                                            "Não encontrado")
                                    )</f>
        <v>0</v>
      </c>
      <c r="U333" s="20">
        <f>T333*G333/1</f>
        <v>0</v>
      </c>
      <c r="V333" s="20">
        <f>IF(
                        C333="INSUMO",
                                        IFERROR(
                                            IF(
                                                INDEX(
                                                    Insumos!C:C,
                                                    MATCH(
                                                        A333&amp;B333,
                                                        Insumos!I:I,
                                                        0)
                                                )="Verba",
                                                INDEX(
                                                    Insumos!F:F,
                                                    MATCH(
                                                        A333&amp;B333,
                                                        Insumos!I:I,
                                                        0)
                                                ),
                                                0
                                            ),
                                            "Não encontrado"),
                                        IFERROR(
                                            INDEX(W:W,
                                                MATCH(
                                                    A333&amp;B333,AG:AG,
                                                    0)
                                            ),
                                            "Não encontrado")
                                    )</f>
        <v>0</v>
      </c>
      <c r="W333" s="20">
        <f>V333*G333/1</f>
        <v>0</v>
      </c>
      <c r="X333" s="20">
        <f>IF(
                        C333="INSUMO",
                                        IFERROR(
                                            IF(
                                                INDEX(
                                                    Insumos!C:C,
                                                    MATCH(
                                                        A333&amp;B333,
                                                        Insumos!I:I,
                                                        0)
                                                )="Outro",
                                                INDEX(
                                                    Insumos!F:F,
                                                    MATCH(
                                                        A333&amp;B333,
                                                        Insumos!I:I,
                                                        0)
                                                ),
                                                0
                                            ),
                                            "Não encontrado"),
                                        IFERROR(
                                            INDEX(Y:Y,
                                                MATCH(
                                                    A333&amp;B333,AG:AG,
                                                    0)
                                            ),
                                            "Não encontrado")
                                    )</f>
        <v>0</v>
      </c>
      <c r="Y333" s="20">
        <f>X333*G333/1</f>
        <v>0</v>
      </c>
      <c r="Z333" s="20">
        <f>IF(
                            C333="INSUMO",
                            IFERROR(
                                INDEX(
                                    Insumos!F:F,
                                    MATCH(
                                        A333&amp;B333,
                                        Insumos!I:I,
                                        0)
                                ),
                                "Não encontrado"),
                            IFERROR(
                                INDEX(AA:AA,
                                    MATCH(
                                        A333&amp;B333,AG:AG,
                                        0)
                                ),
                                "Não encontrado")
                        )</f>
        <v>24.3325152</v>
      </c>
      <c r="AA333" s="20">
        <f>G333*Z333</f>
        <v>5.7181410719999999</v>
      </c>
      <c r="AB333" s="44"/>
      <c r="AC333" s="44"/>
      <c r="AD333" s="57" t="s">
        <v>89</v>
      </c>
      <c r="AE333" s="70"/>
      <c r="AF333" s="70"/>
    </row>
    <row r="334" spans="1:33" ht="25.5" x14ac:dyDescent="0.2">
      <c r="A334" s="63" t="s">
        <v>422</v>
      </c>
      <c r="B334" s="64" t="s">
        <v>45</v>
      </c>
      <c r="C334" s="65" t="s">
        <v>89</v>
      </c>
      <c r="D334" s="66" t="s">
        <v>488</v>
      </c>
      <c r="E334" s="66" t="s">
        <v>423</v>
      </c>
      <c r="F334" s="67" t="s">
        <v>56</v>
      </c>
      <c r="G334" s="22"/>
      <c r="H334" s="23"/>
      <c r="I334" s="23">
        <f>SUM(I335:I335)</f>
        <v>0.45429999999999998</v>
      </c>
      <c r="J334" s="23"/>
      <c r="K334" s="23">
        <f>SUM(K335:K335)</f>
        <v>1.9849064400000003</v>
      </c>
      <c r="L334" s="23"/>
      <c r="M334" s="23">
        <f>SUM(M335:M335)</f>
        <v>1.9849064400000003</v>
      </c>
      <c r="N334" s="23"/>
      <c r="O334" s="23">
        <f>SUM(O335:O335)</f>
        <v>0</v>
      </c>
      <c r="P334" s="23"/>
      <c r="Q334" s="23">
        <f>SUM(Q335:Q335)</f>
        <v>0</v>
      </c>
      <c r="R334" s="23"/>
      <c r="S334" s="23">
        <f>SUM(S335:S335)</f>
        <v>0</v>
      </c>
      <c r="T334" s="23"/>
      <c r="U334" s="23">
        <f>SUM(U335:U335)</f>
        <v>0</v>
      </c>
      <c r="V334" s="23"/>
      <c r="W334" s="23">
        <f>SUM(W335:W335)</f>
        <v>0</v>
      </c>
      <c r="X334" s="23"/>
      <c r="Y334" s="23">
        <f>SUM(Y335:Y335)</f>
        <v>0</v>
      </c>
      <c r="Z334" s="23"/>
      <c r="AA334" s="23">
        <f>SUM(AA335:AA335)</f>
        <v>2.4392064400000004</v>
      </c>
      <c r="AB334" s="43" t="s">
        <v>89</v>
      </c>
      <c r="AC334" s="43"/>
      <c r="AD334" s="66" t="s">
        <v>89</v>
      </c>
      <c r="AE334" s="68" t="s">
        <v>89</v>
      </c>
      <c r="AF334" s="68" t="s">
        <v>491</v>
      </c>
      <c r="AG334" t="str">
        <f>A334&amp;B334&amp;C334</f>
        <v>0398PRÓPRIA</v>
      </c>
    </row>
    <row r="335" spans="1:33" ht="25.5" x14ac:dyDescent="0.2">
      <c r="A335" s="59" t="s">
        <v>514</v>
      </c>
      <c r="B335" s="60" t="s">
        <v>98</v>
      </c>
      <c r="C335" s="71" t="s">
        <v>46</v>
      </c>
      <c r="D335" s="61" t="s">
        <v>488</v>
      </c>
      <c r="E335" s="61" t="s">
        <v>515</v>
      </c>
      <c r="F335" s="17" t="s">
        <v>511</v>
      </c>
      <c r="G335" s="17">
        <v>0.11</v>
      </c>
      <c r="H335" s="21">
        <f>IF(
                        C335="INSUMO",
                                        IFERROR(
                                            IF(
                                                INDEX(
                                                    Insumos!C:C,
                                                    MATCH(
                                                        A335&amp;B335,
                                                        Insumos!I:I,
                                                        0)
                                                )="Material",
                                                INDEX(
                                                    Insumos!F:F,
                                                    MATCH(
                                                        A335&amp;B335,
                                                        Insumos!I:I,
                                                        0)
                                                ),
                                                0
                                            ),
                                            "Não encontrado"),
                                        IFERROR(
                                            INDEX(I:I,
                                                MATCH(
                                                    A335&amp;B335,AG:AG,
                                                    0)
                                            ),
                                            "Não encontrado")
                                    )</f>
        <v>4.13</v>
      </c>
      <c r="I335" s="21">
        <f>H335*G335/1</f>
        <v>0.45429999999999998</v>
      </c>
      <c r="J335" s="21">
        <f>T335 + N335 + L335 + X335 + R335 + P335 + V335</f>
        <v>18.044604000000003</v>
      </c>
      <c r="K335" s="21">
        <f>U335 + O335 + M335 + Y335 + S335 + Q335 + W335</f>
        <v>1.9849064400000003</v>
      </c>
      <c r="L335" s="21">
        <f>IF(
                        C335="INSUMO",
                                        IFERROR(
                                            IF(
                                                INDEX(
                                                    Insumos!C:C,
                                                    MATCH(
                                                        A335&amp;B335,
                                                        Insumos!I:I,
                                                        0)
                                                )="Mao_obra",
                                                INDEX(
                                                    Insumos!F:F,
                                                    MATCH(
                                                        A335&amp;B335,
                                                        Insumos!I:I,
                                                        0)
                                                ),
                                                0
                                            ),
                                            "Não encontrado"),
                                        IFERROR(
                                            INDEX(M:M,
                                                MATCH(
                                                    A335&amp;B335,AG:AG,
                                                    0)
                                            ),
                                            "Não encontrado")
                                    )</f>
        <v>18.044604000000003</v>
      </c>
      <c r="M335" s="21">
        <f>L335*G335/1</f>
        <v>1.9849064400000003</v>
      </c>
      <c r="N335" s="21">
        <f>IF(
                        C335="INSUMO",
                                        IFERROR(
                                            IF(
                                                INDEX(
                                                    Insumos!C:C,
                                                    MATCH(
                                                        A335&amp;B335,
                                                        Insumos!I:I,
                                                        0)
                                                )="Equipamento",
                                                INDEX(
                                                    Insumos!F:F,
                                                    MATCH(
                                                        A335&amp;B335,
                                                        Insumos!I:I,
                                                        0)
                                                ),
                                                0
                                            ),
                                            "Não encontrado"),
                                        IFERROR(
                                            INDEX(O:O,
                                                MATCH(
                                                    A335&amp;B335,AG:AG,
                                                    0)
                                            ),
                                            "Não encontrado")
                                    )</f>
        <v>0</v>
      </c>
      <c r="O335" s="21">
        <f>N335*G335/1</f>
        <v>0</v>
      </c>
      <c r="P335" s="21">
        <f>IF(
                        C335="INSUMO",
                                        IFERROR(
                                            IF(
                                                INDEX(
                                                    Insumos!C:C,
                                                    MATCH(
                                                        A335&amp;B335,
                                                        Insumos!I:I,
                                                        0)
                                                )="Transporte",
                                                INDEX(
                                                    Insumos!F:F,
                                                    MATCH(
                                                        A335&amp;B335,
                                                        Insumos!I:I,
                                                        0)
                                                ),
                                                0
                                            ),
                                            "Não encontrado"),
                                        IFERROR(
                                            INDEX(Q:Q,
                                                MATCH(
                                                    A335&amp;B335,AG:AG,
                                                    0)
                                            ),
                                            "Não encontrado")
                                    )</f>
        <v>0</v>
      </c>
      <c r="Q335" s="21">
        <f>P335*G335/1</f>
        <v>0</v>
      </c>
      <c r="R335" s="21">
        <f>IF(
                        C335="INSUMO",
                                        IFERROR(
                                            IF(
                                                INDEX(
                                                    Insumos!C:C,
                                                    MATCH(
                                                        A335&amp;B335,
                                                        Insumos!I:I,
                                                        0)
                                                )="Terceirizados",
                                                INDEX(
                                                    Insumos!F:F,
                                                    MATCH(
                                                        A335&amp;B335,
                                                        Insumos!I:I,
                                                        0)
                                                ),
                                                0
                                            ),
                                            "Não encontrado"),
                                        IFERROR(
                                            INDEX(S:S,
                                                MATCH(
                                                    A335&amp;B335,AG:AG,
                                                    0)
                                            ),
                                            "Não encontrado")
                                    )</f>
        <v>0</v>
      </c>
      <c r="S335" s="21">
        <f>R335*G335/1</f>
        <v>0</v>
      </c>
      <c r="T335" s="21">
        <f>IF(
                        C335="INSUMO",
                                        IFERROR(
                                            IF(
                                                INDEX(
                                                    Insumos!C:C,
                                                    MATCH(
                                                        A335&amp;B335,
                                                        Insumos!I:I,
                                                        0)
                                                )="Comissionamento",
                                                INDEX(
                                                    Insumos!F:F,
                                                    MATCH(
                                                        A335&amp;B335,
                                                        Insumos!I:I,
                                                        0)
                                                ),
                                                0
                                            ),
                                            "Não encontrado"),
                                        IFERROR(
                                            INDEX(U:U,
                                                MATCH(
                                                    A335&amp;B335,AG:AG,
                                                    0)
                                            ),
                                            "Não encontrado")
                                    )</f>
        <v>0</v>
      </c>
      <c r="U335" s="21">
        <f>T335*G335/1</f>
        <v>0</v>
      </c>
      <c r="V335" s="21">
        <f>IF(
                        C335="INSUMO",
                                        IFERROR(
                                            IF(
                                                INDEX(
                                                    Insumos!C:C,
                                                    MATCH(
                                                        A335&amp;B335,
                                                        Insumos!I:I,
                                                        0)
                                                )="Verba",
                                                INDEX(
                                                    Insumos!F:F,
                                                    MATCH(
                                                        A335&amp;B335,
                                                        Insumos!I:I,
                                                        0)
                                                ),
                                                0
                                            ),
                                            "Não encontrado"),
                                        IFERROR(
                                            INDEX(W:W,
                                                MATCH(
                                                    A335&amp;B335,AG:AG,
                                                    0)
                                            ),
                                            "Não encontrado")
                                    )</f>
        <v>0</v>
      </c>
      <c r="W335" s="21">
        <f>V335*G335/1</f>
        <v>0</v>
      </c>
      <c r="X335" s="21">
        <f>IF(
                        C335="INSUMO",
                                        IFERROR(
                                            IF(
                                                INDEX(
                                                    Insumos!C:C,
                                                    MATCH(
                                                        A335&amp;B335,
                                                        Insumos!I:I,
                                                        0)
                                                )="Outro",
                                                INDEX(
                                                    Insumos!F:F,
                                                    MATCH(
                                                        A335&amp;B335,
                                                        Insumos!I:I,
                                                        0)
                                                ),
                                                0
                                            ),
                                            "Não encontrado"),
                                        IFERROR(
                                            INDEX(Y:Y,
                                                MATCH(
                                                    A335&amp;B335,AG:AG,
                                                    0)
                                            ),
                                            "Não encontrado")
                                    )</f>
        <v>0</v>
      </c>
      <c r="Y335" s="21">
        <f>X335*G335/1</f>
        <v>0</v>
      </c>
      <c r="Z335" s="21">
        <f>IF(
                            C335="INSUMO",
                            IFERROR(
                                INDEX(
                                    Insumos!F:F,
                                    MATCH(
                                        A335&amp;B335,
                                        Insumos!I:I,
                                        0)
                                ),
                                "Não encontrado"),
                            IFERROR(
                                INDEX(AA:AA,
                                    MATCH(
                                        A335&amp;B335,AG:AG,
                                        0)
                                ),
                                "Não encontrado")
                        )</f>
        <v>22.174604000000002</v>
      </c>
      <c r="AA335" s="21">
        <f>G335*Z335</f>
        <v>2.4392064400000004</v>
      </c>
      <c r="AB335" s="45"/>
      <c r="AC335" s="45"/>
      <c r="AD335" s="61" t="s">
        <v>89</v>
      </c>
      <c r="AE335" s="72"/>
      <c r="AF335" s="72"/>
    </row>
    <row r="336" spans="1:33" ht="38.25" x14ac:dyDescent="0.2">
      <c r="A336" s="63" t="s">
        <v>425</v>
      </c>
      <c r="B336" s="64" t="s">
        <v>98</v>
      </c>
      <c r="C336" s="65" t="s">
        <v>89</v>
      </c>
      <c r="D336" s="66" t="s">
        <v>488</v>
      </c>
      <c r="E336" s="66" t="s">
        <v>426</v>
      </c>
      <c r="F336" s="67" t="s">
        <v>66</v>
      </c>
      <c r="G336" s="22"/>
      <c r="H336" s="23"/>
      <c r="I336" s="23">
        <f>SUM(I337:I338)</f>
        <v>9.9038000000000001E-2</v>
      </c>
      <c r="J336" s="23"/>
      <c r="K336" s="23">
        <f>SUM(K337:K338)</f>
        <v>0.53586620336000002</v>
      </c>
      <c r="L336" s="23"/>
      <c r="M336" s="23">
        <f>SUM(M337:M338)</f>
        <v>0.53586620336000002</v>
      </c>
      <c r="N336" s="23"/>
      <c r="O336" s="23">
        <f>SUM(O337:O338)</f>
        <v>0</v>
      </c>
      <c r="P336" s="23"/>
      <c r="Q336" s="23">
        <f>SUM(Q337:Q338)</f>
        <v>0</v>
      </c>
      <c r="R336" s="23"/>
      <c r="S336" s="23">
        <f>SUM(S337:S338)</f>
        <v>0</v>
      </c>
      <c r="T336" s="23"/>
      <c r="U336" s="23">
        <f>SUM(U337:U338)</f>
        <v>0</v>
      </c>
      <c r="V336" s="23"/>
      <c r="W336" s="23">
        <f>SUM(W337:W338)</f>
        <v>0</v>
      </c>
      <c r="X336" s="23"/>
      <c r="Y336" s="23">
        <f>SUM(Y337:Y338)</f>
        <v>0</v>
      </c>
      <c r="Z336" s="23"/>
      <c r="AA336" s="23">
        <f>SUM(AA337:AA338)</f>
        <v>0.63490420335999997</v>
      </c>
      <c r="AB336" s="43" t="s">
        <v>89</v>
      </c>
      <c r="AC336" s="43"/>
      <c r="AD336" s="66" t="s">
        <v>89</v>
      </c>
      <c r="AE336" s="68" t="s">
        <v>89</v>
      </c>
      <c r="AF336" s="68" t="s">
        <v>600</v>
      </c>
      <c r="AG336" t="str">
        <f>A336&amp;B336&amp;C336</f>
        <v>104793SINAPI</v>
      </c>
    </row>
    <row r="337" spans="1:33" ht="25.5" x14ac:dyDescent="0.2">
      <c r="A337" s="59" t="s">
        <v>514</v>
      </c>
      <c r="B337" s="60" t="s">
        <v>98</v>
      </c>
      <c r="C337" s="71" t="s">
        <v>46</v>
      </c>
      <c r="D337" s="61" t="s">
        <v>488</v>
      </c>
      <c r="E337" s="61" t="s">
        <v>515</v>
      </c>
      <c r="F337" s="17" t="s">
        <v>511</v>
      </c>
      <c r="G337" s="17">
        <v>1.7600000000000001E-2</v>
      </c>
      <c r="H337" s="21">
        <f>IF(
                        C337="INSUMO",
                                        IFERROR(
                                            IF(
                                                INDEX(
                                                    Insumos!C:C,
                                                    MATCH(
                                                        A337&amp;B337,
                                                        Insumos!I:I,
                                                        0)
                                                )="Material",
                                                INDEX(
                                                    Insumos!F:F,
                                                    MATCH(
                                                        A337&amp;B337,
                                                        Insumos!I:I,
                                                        0)
                                                ),
                                                0
                                            ),
                                            "Não encontrado"),
                                        IFERROR(
                                            INDEX(I:I,
                                                MATCH(
                                                    A337&amp;B337,AG:AG,
                                                    0)
                                            ),
                                            "Não encontrado")
                                    )</f>
        <v>4.13</v>
      </c>
      <c r="I337" s="21">
        <f>H337*G337/1</f>
        <v>7.2688000000000003E-2</v>
      </c>
      <c r="J337" s="21">
        <f>T337 + N337 + L337 + X337 + R337 + P337 + V337</f>
        <v>18.044604000000003</v>
      </c>
      <c r="K337" s="21">
        <f>U337 + O337 + M337 + Y337 + S337 + Q337 + W337</f>
        <v>0.31758503040000008</v>
      </c>
      <c r="L337" s="21">
        <f>IF(
                        C337="INSUMO",
                                        IFERROR(
                                            IF(
                                                INDEX(
                                                    Insumos!C:C,
                                                    MATCH(
                                                        A337&amp;B337,
                                                        Insumos!I:I,
                                                        0)
                                                )="Mao_obra",
                                                INDEX(
                                                    Insumos!F:F,
                                                    MATCH(
                                                        A337&amp;B337,
                                                        Insumos!I:I,
                                                        0)
                                                ),
                                                0
                                            ),
                                            "Não encontrado"),
                                        IFERROR(
                                            INDEX(M:M,
                                                MATCH(
                                                    A337&amp;B337,AG:AG,
                                                    0)
                                            ),
                                            "Não encontrado")
                                    )</f>
        <v>18.044604000000003</v>
      </c>
      <c r="M337" s="21">
        <f>L337*G337/1</f>
        <v>0.31758503040000008</v>
      </c>
      <c r="N337" s="21">
        <f>IF(
                        C337="INSUMO",
                                        IFERROR(
                                            IF(
                                                INDEX(
                                                    Insumos!C:C,
                                                    MATCH(
                                                        A337&amp;B337,
                                                        Insumos!I:I,
                                                        0)
                                                )="Equipamento",
                                                INDEX(
                                                    Insumos!F:F,
                                                    MATCH(
                                                        A337&amp;B337,
                                                        Insumos!I:I,
                                                        0)
                                                ),
                                                0
                                            ),
                                            "Não encontrado"),
                                        IFERROR(
                                            INDEX(O:O,
                                                MATCH(
                                                    A337&amp;B337,AG:AG,
                                                    0)
                                            ),
                                            "Não encontrado")
                                    )</f>
        <v>0</v>
      </c>
      <c r="O337" s="21">
        <f>N337*G337/1</f>
        <v>0</v>
      </c>
      <c r="P337" s="21">
        <f>IF(
                        C337="INSUMO",
                                        IFERROR(
                                            IF(
                                                INDEX(
                                                    Insumos!C:C,
                                                    MATCH(
                                                        A337&amp;B337,
                                                        Insumos!I:I,
                                                        0)
                                                )="Transporte",
                                                INDEX(
                                                    Insumos!F:F,
                                                    MATCH(
                                                        A337&amp;B337,
                                                        Insumos!I:I,
                                                        0)
                                                ),
                                                0
                                            ),
                                            "Não encontrado"),
                                        IFERROR(
                                            INDEX(Q:Q,
                                                MATCH(
                                                    A337&amp;B337,AG:AG,
                                                    0)
                                            ),
                                            "Não encontrado")
                                    )</f>
        <v>0</v>
      </c>
      <c r="Q337" s="21">
        <f>P337*G337/1</f>
        <v>0</v>
      </c>
      <c r="R337" s="21">
        <f>IF(
                        C337="INSUMO",
                                        IFERROR(
                                            IF(
                                                INDEX(
                                                    Insumos!C:C,
                                                    MATCH(
                                                        A337&amp;B337,
                                                        Insumos!I:I,
                                                        0)
                                                )="Terceirizados",
                                                INDEX(
                                                    Insumos!F:F,
                                                    MATCH(
                                                        A337&amp;B337,
                                                        Insumos!I:I,
                                                        0)
                                                ),
                                                0
                                            ),
                                            "Não encontrado"),
                                        IFERROR(
                                            INDEX(S:S,
                                                MATCH(
                                                    A337&amp;B337,AG:AG,
                                                    0)
                                            ),
                                            "Não encontrado")
                                    )</f>
        <v>0</v>
      </c>
      <c r="S337" s="21">
        <f>R337*G337/1</f>
        <v>0</v>
      </c>
      <c r="T337" s="21">
        <f>IF(
                        C337="INSUMO",
                                        IFERROR(
                                            IF(
                                                INDEX(
                                                    Insumos!C:C,
                                                    MATCH(
                                                        A337&amp;B337,
                                                        Insumos!I:I,
                                                        0)
                                                )="Comissionamento",
                                                INDEX(
                                                    Insumos!F:F,
                                                    MATCH(
                                                        A337&amp;B337,
                                                        Insumos!I:I,
                                                        0)
                                                ),
                                                0
                                            ),
                                            "Não encontrado"),
                                        IFERROR(
                                            INDEX(U:U,
                                                MATCH(
                                                    A337&amp;B337,AG:AG,
                                                    0)
                                            ),
                                            "Não encontrado")
                                    )</f>
        <v>0</v>
      </c>
      <c r="U337" s="21">
        <f>T337*G337/1</f>
        <v>0</v>
      </c>
      <c r="V337" s="21">
        <f>IF(
                        C337="INSUMO",
                                        IFERROR(
                                            IF(
                                                INDEX(
                                                    Insumos!C:C,
                                                    MATCH(
                                                        A337&amp;B337,
                                                        Insumos!I:I,
                                                        0)
                                                )="Verba",
                                                INDEX(
                                                    Insumos!F:F,
                                                    MATCH(
                                                        A337&amp;B337,
                                                        Insumos!I:I,
                                                        0)
                                                ),
                                                0
                                            ),
                                            "Não encontrado"),
                                        IFERROR(
                                            INDEX(W:W,
                                                MATCH(
                                                    A337&amp;B337,AG:AG,
                                                    0)
                                            ),
                                            "Não encontrado")
                                    )</f>
        <v>0</v>
      </c>
      <c r="W337" s="21">
        <f>V337*G337/1</f>
        <v>0</v>
      </c>
      <c r="X337" s="21">
        <f>IF(
                        C337="INSUMO",
                                        IFERROR(
                                            IF(
                                                INDEX(
                                                    Insumos!C:C,
                                                    MATCH(
                                                        A337&amp;B337,
                                                        Insumos!I:I,
                                                        0)
                                                )="Outro",
                                                INDEX(
                                                    Insumos!F:F,
                                                    MATCH(
                                                        A337&amp;B337,
                                                        Insumos!I:I,
                                                        0)
                                                ),
                                                0
                                            ),
                                            "Não encontrado"),
                                        IFERROR(
                                            INDEX(Y:Y,
                                                MATCH(
                                                    A337&amp;B337,AG:AG,
                                                    0)
                                            ),
                                            "Não encontrado")
                                    )</f>
        <v>0</v>
      </c>
      <c r="Y337" s="21">
        <f>X337*G337/1</f>
        <v>0</v>
      </c>
      <c r="Z337" s="21">
        <f>IF(
                            C337="INSUMO",
                            IFERROR(
                                INDEX(
                                    Insumos!F:F,
                                    MATCH(
                                        A337&amp;B337,
                                        Insumos!I:I,
                                        0)
                                ),
                                "Não encontrado"),
                            IFERROR(
                                INDEX(AA:AA,
                                    MATCH(
                                        A337&amp;B337,AG:AG,
                                        0)
                                ),
                                "Não encontrado")
                        )</f>
        <v>22.174604000000002</v>
      </c>
      <c r="AA337" s="21">
        <f>G337*Z337</f>
        <v>0.39027303040000005</v>
      </c>
      <c r="AB337" s="45"/>
      <c r="AC337" s="45"/>
      <c r="AD337" s="61" t="s">
        <v>89</v>
      </c>
      <c r="AE337" s="72"/>
      <c r="AF337" s="72"/>
    </row>
    <row r="338" spans="1:33" ht="25.5" x14ac:dyDescent="0.2">
      <c r="A338" s="54" t="s">
        <v>653</v>
      </c>
      <c r="B338" s="55" t="s">
        <v>98</v>
      </c>
      <c r="C338" s="69" t="s">
        <v>46</v>
      </c>
      <c r="D338" s="57" t="s">
        <v>488</v>
      </c>
      <c r="E338" s="57" t="s">
        <v>654</v>
      </c>
      <c r="F338" s="16" t="s">
        <v>511</v>
      </c>
      <c r="G338" s="16">
        <v>6.1999999999999998E-3</v>
      </c>
      <c r="H338" s="20">
        <f>IF(
                        C338="INSUMO",
                                        IFERROR(
                                            IF(
                                                INDEX(
                                                    Insumos!C:C,
                                                    MATCH(
                                                        A338&amp;B338,
                                                        Insumos!I:I,
                                                        0)
                                                )="Material",
                                                INDEX(
                                                    Insumos!F:F,
                                                    MATCH(
                                                        A338&amp;B338,
                                                        Insumos!I:I,
                                                        0)
                                                ),
                                                0
                                            ),
                                            "Não encontrado"),
                                        IFERROR(
                                            INDEX(I:I,
                                                MATCH(
                                                    A338&amp;B338,AG:AG,
                                                    0)
                                            ),
                                            "Não encontrado")
                                    )</f>
        <v>4.25</v>
      </c>
      <c r="I338" s="20">
        <f>H338*G338/1</f>
        <v>2.6349999999999998E-2</v>
      </c>
      <c r="J338" s="20">
        <f>T338 + N338 + L338 + X338 + R338 + P338 + V338</f>
        <v>35.206640799999995</v>
      </c>
      <c r="K338" s="20">
        <f>U338 + O338 + M338 + Y338 + S338 + Q338 + W338</f>
        <v>0.21828117295999996</v>
      </c>
      <c r="L338" s="20">
        <f>IF(
                        C338="INSUMO",
                                        IFERROR(
                                            IF(
                                                INDEX(
                                                    Insumos!C:C,
                                                    MATCH(
                                                        A338&amp;B338,
                                                        Insumos!I:I,
                                                        0)
                                                )="Mao_obra",
                                                INDEX(
                                                    Insumos!F:F,
                                                    MATCH(
                                                        A338&amp;B338,
                                                        Insumos!I:I,
                                                        0)
                                                ),
                                                0
                                            ),
                                            "Não encontrado"),
                                        IFERROR(
                                            INDEX(M:M,
                                                MATCH(
                                                    A338&amp;B338,AG:AG,
                                                    0)
                                            ),
                                            "Não encontrado")
                                    )</f>
        <v>35.206640799999995</v>
      </c>
      <c r="M338" s="20">
        <f>L338*G338/1</f>
        <v>0.21828117295999996</v>
      </c>
      <c r="N338" s="20">
        <f>IF(
                        C338="INSUMO",
                                        IFERROR(
                                            IF(
                                                INDEX(
                                                    Insumos!C:C,
                                                    MATCH(
                                                        A338&amp;B338,
                                                        Insumos!I:I,
                                                        0)
                                                )="Equipamento",
                                                INDEX(
                                                    Insumos!F:F,
                                                    MATCH(
                                                        A338&amp;B338,
                                                        Insumos!I:I,
                                                        0)
                                                ),
                                                0
                                            ),
                                            "Não encontrado"),
                                        IFERROR(
                                            INDEX(O:O,
                                                MATCH(
                                                    A338&amp;B338,AG:AG,
                                                    0)
                                            ),
                                            "Não encontrado")
                                    )</f>
        <v>0</v>
      </c>
      <c r="O338" s="20">
        <f>N338*G338/1</f>
        <v>0</v>
      </c>
      <c r="P338" s="20">
        <f>IF(
                        C338="INSUMO",
                                        IFERROR(
                                            IF(
                                                INDEX(
                                                    Insumos!C:C,
                                                    MATCH(
                                                        A338&amp;B338,
                                                        Insumos!I:I,
                                                        0)
                                                )="Transporte",
                                                INDEX(
                                                    Insumos!F:F,
                                                    MATCH(
                                                        A338&amp;B338,
                                                        Insumos!I:I,
                                                        0)
                                                ),
                                                0
                                            ),
                                            "Não encontrado"),
                                        IFERROR(
                                            INDEX(Q:Q,
                                                MATCH(
                                                    A338&amp;B338,AG:AG,
                                                    0)
                                            ),
                                            "Não encontrado")
                                    )</f>
        <v>0</v>
      </c>
      <c r="Q338" s="20">
        <f>P338*G338/1</f>
        <v>0</v>
      </c>
      <c r="R338" s="20">
        <f>IF(
                        C338="INSUMO",
                                        IFERROR(
                                            IF(
                                                INDEX(
                                                    Insumos!C:C,
                                                    MATCH(
                                                        A338&amp;B338,
                                                        Insumos!I:I,
                                                        0)
                                                )="Terceirizados",
                                                INDEX(
                                                    Insumos!F:F,
                                                    MATCH(
                                                        A338&amp;B338,
                                                        Insumos!I:I,
                                                        0)
                                                ),
                                                0
                                            ),
                                            "Não encontrado"),
                                        IFERROR(
                                            INDEX(S:S,
                                                MATCH(
                                                    A338&amp;B338,AG:AG,
                                                    0)
                                            ),
                                            "Não encontrado")
                                    )</f>
        <v>0</v>
      </c>
      <c r="S338" s="20">
        <f>R338*G338/1</f>
        <v>0</v>
      </c>
      <c r="T338" s="20">
        <f>IF(
                        C338="INSUMO",
                                        IFERROR(
                                            IF(
                                                INDEX(
                                                    Insumos!C:C,
                                                    MATCH(
                                                        A338&amp;B338,
                                                        Insumos!I:I,
                                                        0)
                                                )="Comissionamento",
                                                INDEX(
                                                    Insumos!F:F,
                                                    MATCH(
                                                        A338&amp;B338,
                                                        Insumos!I:I,
                                                        0)
                                                ),
                                                0
                                            ),
                                            "Não encontrado"),
                                        IFERROR(
                                            INDEX(U:U,
                                                MATCH(
                                                    A338&amp;B338,AG:AG,
                                                    0)
                                            ),
                                            "Não encontrado")
                                    )</f>
        <v>0</v>
      </c>
      <c r="U338" s="20">
        <f>T338*G338/1</f>
        <v>0</v>
      </c>
      <c r="V338" s="20">
        <f>IF(
                        C338="INSUMO",
                                        IFERROR(
                                            IF(
                                                INDEX(
                                                    Insumos!C:C,
                                                    MATCH(
                                                        A338&amp;B338,
                                                        Insumos!I:I,
                                                        0)
                                                )="Verba",
                                                INDEX(
                                                    Insumos!F:F,
                                                    MATCH(
                                                        A338&amp;B338,
                                                        Insumos!I:I,
                                                        0)
                                                ),
                                                0
                                            ),
                                            "Não encontrado"),
                                        IFERROR(
                                            INDEX(W:W,
                                                MATCH(
                                                    A338&amp;B338,AG:AG,
                                                    0)
                                            ),
                                            "Não encontrado")
                                    )</f>
        <v>0</v>
      </c>
      <c r="W338" s="20">
        <f>V338*G338/1</f>
        <v>0</v>
      </c>
      <c r="X338" s="20">
        <f>IF(
                        C338="INSUMO",
                                        IFERROR(
                                            IF(
                                                INDEX(
                                                    Insumos!C:C,
                                                    MATCH(
                                                        A338&amp;B338,
                                                        Insumos!I:I,
                                                        0)
                                                )="Outro",
                                                INDEX(
                                                    Insumos!F:F,
                                                    MATCH(
                                                        A338&amp;B338,
                                                        Insumos!I:I,
                                                        0)
                                                ),
                                                0
                                            ),
                                            "Não encontrado"),
                                        IFERROR(
                                            INDEX(Y:Y,
                                                MATCH(
                                                    A338&amp;B338,AG:AG,
                                                    0)
                                            ),
                                            "Não encontrado")
                                    )</f>
        <v>0</v>
      </c>
      <c r="Y338" s="20">
        <f>X338*G338/1</f>
        <v>0</v>
      </c>
      <c r="Z338" s="20">
        <f>IF(
                            C338="INSUMO",
                            IFERROR(
                                INDEX(
                                    Insumos!F:F,
                                    MATCH(
                                        A338&amp;B338,
                                        Insumos!I:I,
                                        0)
                                ),
                                "Não encontrado"),
                            IFERROR(
                                INDEX(AA:AA,
                                    MATCH(
                                        A338&amp;B338,AG:AG,
                                        0)
                                ),
                                "Não encontrado")
                        )</f>
        <v>39.456640799999995</v>
      </c>
      <c r="AA338" s="20">
        <f>G338*Z338</f>
        <v>0.24463117295999995</v>
      </c>
      <c r="AB338" s="44"/>
      <c r="AC338" s="44"/>
      <c r="AD338" s="57" t="s">
        <v>89</v>
      </c>
      <c r="AE338" s="70"/>
      <c r="AF338" s="70"/>
    </row>
    <row r="339" spans="1:33" x14ac:dyDescent="0.2">
      <c r="A339" s="63" t="s">
        <v>428</v>
      </c>
      <c r="B339" s="64" t="s">
        <v>45</v>
      </c>
      <c r="C339" s="65" t="s">
        <v>89</v>
      </c>
      <c r="D339" s="66" t="s">
        <v>488</v>
      </c>
      <c r="E339" s="66" t="s">
        <v>429</v>
      </c>
      <c r="F339" s="67" t="s">
        <v>56</v>
      </c>
      <c r="G339" s="22"/>
      <c r="H339" s="23"/>
      <c r="I339" s="23">
        <f>SUM(I340:I341)</f>
        <v>0.12367500000000001</v>
      </c>
      <c r="J339" s="23"/>
      <c r="K339" s="23">
        <f>SUM(K340:K341)</f>
        <v>0.90956989271999977</v>
      </c>
      <c r="L339" s="23"/>
      <c r="M339" s="23">
        <f>SUM(M340:M341)</f>
        <v>0.90956989271999977</v>
      </c>
      <c r="N339" s="23"/>
      <c r="O339" s="23">
        <f>SUM(O340:O341)</f>
        <v>0</v>
      </c>
      <c r="P339" s="23"/>
      <c r="Q339" s="23">
        <f>SUM(Q340:Q341)</f>
        <v>0</v>
      </c>
      <c r="R339" s="23"/>
      <c r="S339" s="23">
        <f>SUM(S340:S341)</f>
        <v>0</v>
      </c>
      <c r="T339" s="23"/>
      <c r="U339" s="23">
        <f>SUM(U340:U341)</f>
        <v>0</v>
      </c>
      <c r="V339" s="23"/>
      <c r="W339" s="23">
        <f>SUM(W340:W341)</f>
        <v>0</v>
      </c>
      <c r="X339" s="23"/>
      <c r="Y339" s="23">
        <f>SUM(Y340:Y341)</f>
        <v>0</v>
      </c>
      <c r="Z339" s="23"/>
      <c r="AA339" s="23">
        <f>SUM(AA340:AA341)</f>
        <v>1.0332448927199998</v>
      </c>
      <c r="AB339" s="43" t="s">
        <v>89</v>
      </c>
      <c r="AC339" s="43"/>
      <c r="AD339" s="66" t="s">
        <v>89</v>
      </c>
      <c r="AE339" s="68" t="s">
        <v>89</v>
      </c>
      <c r="AF339" s="68" t="s">
        <v>491</v>
      </c>
      <c r="AG339" t="str">
        <f>A339&amp;B339&amp;C339</f>
        <v>0399PRÓPRIA</v>
      </c>
    </row>
    <row r="340" spans="1:33" ht="25.5" x14ac:dyDescent="0.2">
      <c r="A340" s="59" t="s">
        <v>655</v>
      </c>
      <c r="B340" s="60" t="s">
        <v>98</v>
      </c>
      <c r="C340" s="71" t="s">
        <v>46</v>
      </c>
      <c r="D340" s="61" t="s">
        <v>488</v>
      </c>
      <c r="E340" s="61" t="s">
        <v>656</v>
      </c>
      <c r="F340" s="17" t="s">
        <v>511</v>
      </c>
      <c r="G340" s="17">
        <v>7.6E-3</v>
      </c>
      <c r="H340" s="21">
        <f>IF(
                        C340="INSUMO",
                                        IFERROR(
                                            IF(
                                                INDEX(
                                                    Insumos!C:C,
                                                    MATCH(
                                                        A340&amp;B340,
                                                        Insumos!I:I,
                                                        0)
                                                )="Material",
                                                INDEX(
                                                    Insumos!F:F,
                                                    MATCH(
                                                        A340&amp;B340,
                                                        Insumos!I:I,
                                                        0)
                                                ),
                                                0
                                            ),
                                            "Não encontrado"),
                                        IFERROR(
                                            INDEX(I:I,
                                                MATCH(
                                                    A340&amp;B340,AG:AG,
                                                    0)
                                            ),
                                            "Não encontrado")
                                    )</f>
        <v>4.25</v>
      </c>
      <c r="I340" s="21">
        <f>H340*G340/1</f>
        <v>3.2300000000000002E-2</v>
      </c>
      <c r="J340" s="21">
        <f>T340 + N340 + L340 + X340 + R340 + P340 + V340</f>
        <v>20.0825152</v>
      </c>
      <c r="K340" s="21">
        <f>U340 + O340 + M340 + Y340 + S340 + Q340 + W340</f>
        <v>0.15262711552</v>
      </c>
      <c r="L340" s="21">
        <f>IF(
                        C340="INSUMO",
                                        IFERROR(
                                            IF(
                                                INDEX(
                                                    Insumos!C:C,
                                                    MATCH(
                                                        A340&amp;B340,
                                                        Insumos!I:I,
                                                        0)
                                                )="Mao_obra",
                                                INDEX(
                                                    Insumos!F:F,
                                                    MATCH(
                                                        A340&amp;B340,
                                                        Insumos!I:I,
                                                        0)
                                                ),
                                                0
                                            ),
                                            "Não encontrado"),
                                        IFERROR(
                                            INDEX(M:M,
                                                MATCH(
                                                    A340&amp;B340,AG:AG,
                                                    0)
                                            ),
                                            "Não encontrado")
                                    )</f>
        <v>20.0825152</v>
      </c>
      <c r="M340" s="21">
        <f>L340*G340/1</f>
        <v>0.15262711552</v>
      </c>
      <c r="N340" s="21">
        <f>IF(
                        C340="INSUMO",
                                        IFERROR(
                                            IF(
                                                INDEX(
                                                    Insumos!C:C,
                                                    MATCH(
                                                        A340&amp;B340,
                                                        Insumos!I:I,
                                                        0)
                                                )="Equipamento",
                                                INDEX(
                                                    Insumos!F:F,
                                                    MATCH(
                                                        A340&amp;B340,
                                                        Insumos!I:I,
                                                        0)
                                                ),
                                                0
                                            ),
                                            "Não encontrado"),
                                        IFERROR(
                                            INDEX(O:O,
                                                MATCH(
                                                    A340&amp;B340,AG:AG,
                                                    0)
                                            ),
                                            "Não encontrado")
                                    )</f>
        <v>0</v>
      </c>
      <c r="O340" s="21">
        <f>N340*G340/1</f>
        <v>0</v>
      </c>
      <c r="P340" s="21">
        <f>IF(
                        C340="INSUMO",
                                        IFERROR(
                                            IF(
                                                INDEX(
                                                    Insumos!C:C,
                                                    MATCH(
                                                        A340&amp;B340,
                                                        Insumos!I:I,
                                                        0)
                                                )="Transporte",
                                                INDEX(
                                                    Insumos!F:F,
                                                    MATCH(
                                                        A340&amp;B340,
                                                        Insumos!I:I,
                                                        0)
                                                ),
                                                0
                                            ),
                                            "Não encontrado"),
                                        IFERROR(
                                            INDEX(Q:Q,
                                                MATCH(
                                                    A340&amp;B340,AG:AG,
                                                    0)
                                            ),
                                            "Não encontrado")
                                    )</f>
        <v>0</v>
      </c>
      <c r="Q340" s="21">
        <f>P340*G340/1</f>
        <v>0</v>
      </c>
      <c r="R340" s="21">
        <f>IF(
                        C340="INSUMO",
                                        IFERROR(
                                            IF(
                                                INDEX(
                                                    Insumos!C:C,
                                                    MATCH(
                                                        A340&amp;B340,
                                                        Insumos!I:I,
                                                        0)
                                                )="Terceirizados",
                                                INDEX(
                                                    Insumos!F:F,
                                                    MATCH(
                                                        A340&amp;B340,
                                                        Insumos!I:I,
                                                        0)
                                                ),
                                                0
                                            ),
                                            "Não encontrado"),
                                        IFERROR(
                                            INDEX(S:S,
                                                MATCH(
                                                    A340&amp;B340,AG:AG,
                                                    0)
                                            ),
                                            "Não encontrado")
                                    )</f>
        <v>0</v>
      </c>
      <c r="S340" s="21">
        <f>R340*G340/1</f>
        <v>0</v>
      </c>
      <c r="T340" s="21">
        <f>IF(
                        C340="INSUMO",
                                        IFERROR(
                                            IF(
                                                INDEX(
                                                    Insumos!C:C,
                                                    MATCH(
                                                        A340&amp;B340,
                                                        Insumos!I:I,
                                                        0)
                                                )="Comissionamento",
                                                INDEX(
                                                    Insumos!F:F,
                                                    MATCH(
                                                        A340&amp;B340,
                                                        Insumos!I:I,
                                                        0)
                                                ),
                                                0
                                            ),
                                            "Não encontrado"),
                                        IFERROR(
                                            INDEX(U:U,
                                                MATCH(
                                                    A340&amp;B340,AG:AG,
                                                    0)
                                            ),
                                            "Não encontrado")
                                    )</f>
        <v>0</v>
      </c>
      <c r="U340" s="21">
        <f>T340*G340/1</f>
        <v>0</v>
      </c>
      <c r="V340" s="21">
        <f>IF(
                        C340="INSUMO",
                                        IFERROR(
                                            IF(
                                                INDEX(
                                                    Insumos!C:C,
                                                    MATCH(
                                                        A340&amp;B340,
                                                        Insumos!I:I,
                                                        0)
                                                )="Verba",
                                                INDEX(
                                                    Insumos!F:F,
                                                    MATCH(
                                                        A340&amp;B340,
                                                        Insumos!I:I,
                                                        0)
                                                ),
                                                0
                                            ),
                                            "Não encontrado"),
                                        IFERROR(
                                            INDEX(W:W,
                                                MATCH(
                                                    A340&amp;B340,AG:AG,
                                                    0)
                                            ),
                                            "Não encontrado")
                                    )</f>
        <v>0</v>
      </c>
      <c r="W340" s="21">
        <f>V340*G340/1</f>
        <v>0</v>
      </c>
      <c r="X340" s="21">
        <f>IF(
                        C340="INSUMO",
                                        IFERROR(
                                            IF(
                                                INDEX(
                                                    Insumos!C:C,
                                                    MATCH(
                                                        A340&amp;B340,
                                                        Insumos!I:I,
                                                        0)
                                                )="Outro",
                                                INDEX(
                                                    Insumos!F:F,
                                                    MATCH(
                                                        A340&amp;B340,
                                                        Insumos!I:I,
                                                        0)
                                                ),
                                                0
                                            ),
                                            "Não encontrado"),
                                        IFERROR(
                                            INDEX(Y:Y,
                                                MATCH(
                                                    A340&amp;B340,AG:AG,
                                                    0)
                                            ),
                                            "Não encontrado")
                                    )</f>
        <v>0</v>
      </c>
      <c r="Y340" s="21">
        <f>X340*G340/1</f>
        <v>0</v>
      </c>
      <c r="Z340" s="21">
        <f>IF(
                            C340="INSUMO",
                            IFERROR(
                                INDEX(
                                    Insumos!F:F,
                                    MATCH(
                                        A340&amp;B340,
                                        Insumos!I:I,
                                        0)
                                ),
                                "Não encontrado"),
                            IFERROR(
                                INDEX(AA:AA,
                                    MATCH(
                                        A340&amp;B340,AG:AG,
                                        0)
                                ),
                                "Não encontrado")
                        )</f>
        <v>24.3325152</v>
      </c>
      <c r="AA340" s="21">
        <f>G340*Z340</f>
        <v>0.18492711551999999</v>
      </c>
      <c r="AB340" s="45"/>
      <c r="AC340" s="45"/>
      <c r="AD340" s="61" t="s">
        <v>89</v>
      </c>
      <c r="AE340" s="72"/>
      <c r="AF340" s="72"/>
    </row>
    <row r="341" spans="1:33" ht="25.5" x14ac:dyDescent="0.2">
      <c r="A341" s="54" t="s">
        <v>653</v>
      </c>
      <c r="B341" s="55" t="s">
        <v>98</v>
      </c>
      <c r="C341" s="69" t="s">
        <v>46</v>
      </c>
      <c r="D341" s="57" t="s">
        <v>488</v>
      </c>
      <c r="E341" s="57" t="s">
        <v>654</v>
      </c>
      <c r="F341" s="16" t="s">
        <v>511</v>
      </c>
      <c r="G341" s="16">
        <v>2.1499999999999998E-2</v>
      </c>
      <c r="H341" s="20">
        <f>IF(
                        C341="INSUMO",
                                        IFERROR(
                                            IF(
                                                INDEX(
                                                    Insumos!C:C,
                                                    MATCH(
                                                        A341&amp;B341,
                                                        Insumos!I:I,
                                                        0)
                                                )="Material",
                                                INDEX(
                                                    Insumos!F:F,
                                                    MATCH(
                                                        A341&amp;B341,
                                                        Insumos!I:I,
                                                        0)
                                                ),
                                                0
                                            ),
                                            "Não encontrado"),
                                        IFERROR(
                                            INDEX(I:I,
                                                MATCH(
                                                    A341&amp;B341,AG:AG,
                                                    0)
                                            ),
                                            "Não encontrado")
                                    )</f>
        <v>4.25</v>
      </c>
      <c r="I341" s="20">
        <f>H341*G341/1</f>
        <v>9.1374999999999998E-2</v>
      </c>
      <c r="J341" s="20">
        <f>T341 + N341 + L341 + X341 + R341 + P341 + V341</f>
        <v>35.206640799999995</v>
      </c>
      <c r="K341" s="20">
        <f>U341 + O341 + M341 + Y341 + S341 + Q341 + W341</f>
        <v>0.75694277719999981</v>
      </c>
      <c r="L341" s="20">
        <f>IF(
                        C341="INSUMO",
                                        IFERROR(
                                            IF(
                                                INDEX(
                                                    Insumos!C:C,
                                                    MATCH(
                                                        A341&amp;B341,
                                                        Insumos!I:I,
                                                        0)
                                                )="Mao_obra",
                                                INDEX(
                                                    Insumos!F:F,
                                                    MATCH(
                                                        A341&amp;B341,
                                                        Insumos!I:I,
                                                        0)
                                                ),
                                                0
                                            ),
                                            "Não encontrado"),
                                        IFERROR(
                                            INDEX(M:M,
                                                MATCH(
                                                    A341&amp;B341,AG:AG,
                                                    0)
                                            ),
                                            "Não encontrado")
                                    )</f>
        <v>35.206640799999995</v>
      </c>
      <c r="M341" s="20">
        <f>L341*G341/1</f>
        <v>0.75694277719999981</v>
      </c>
      <c r="N341" s="20">
        <f>IF(
                        C341="INSUMO",
                                        IFERROR(
                                            IF(
                                                INDEX(
                                                    Insumos!C:C,
                                                    MATCH(
                                                        A341&amp;B341,
                                                        Insumos!I:I,
                                                        0)
                                                )="Equipamento",
                                                INDEX(
                                                    Insumos!F:F,
                                                    MATCH(
                                                        A341&amp;B341,
                                                        Insumos!I:I,
                                                        0)
                                                ),
                                                0
                                            ),
                                            "Não encontrado"),
                                        IFERROR(
                                            INDEX(O:O,
                                                MATCH(
                                                    A341&amp;B341,AG:AG,
                                                    0)
                                            ),
                                            "Não encontrado")
                                    )</f>
        <v>0</v>
      </c>
      <c r="O341" s="20">
        <f>N341*G341/1</f>
        <v>0</v>
      </c>
      <c r="P341" s="20">
        <f>IF(
                        C341="INSUMO",
                                        IFERROR(
                                            IF(
                                                INDEX(
                                                    Insumos!C:C,
                                                    MATCH(
                                                        A341&amp;B341,
                                                        Insumos!I:I,
                                                        0)
                                                )="Transporte",
                                                INDEX(
                                                    Insumos!F:F,
                                                    MATCH(
                                                        A341&amp;B341,
                                                        Insumos!I:I,
                                                        0)
                                                ),
                                                0
                                            ),
                                            "Não encontrado"),
                                        IFERROR(
                                            INDEX(Q:Q,
                                                MATCH(
                                                    A341&amp;B341,AG:AG,
                                                    0)
                                            ),
                                            "Não encontrado")
                                    )</f>
        <v>0</v>
      </c>
      <c r="Q341" s="20">
        <f>P341*G341/1</f>
        <v>0</v>
      </c>
      <c r="R341" s="20">
        <f>IF(
                        C341="INSUMO",
                                        IFERROR(
                                            IF(
                                                INDEX(
                                                    Insumos!C:C,
                                                    MATCH(
                                                        A341&amp;B341,
                                                        Insumos!I:I,
                                                        0)
                                                )="Terceirizados",
                                                INDEX(
                                                    Insumos!F:F,
                                                    MATCH(
                                                        A341&amp;B341,
                                                        Insumos!I:I,
                                                        0)
                                                ),
                                                0
                                            ),
                                            "Não encontrado"),
                                        IFERROR(
                                            INDEX(S:S,
                                                MATCH(
                                                    A341&amp;B341,AG:AG,
                                                    0)
                                            ),
                                            "Não encontrado")
                                    )</f>
        <v>0</v>
      </c>
      <c r="S341" s="20">
        <f>R341*G341/1</f>
        <v>0</v>
      </c>
      <c r="T341" s="20">
        <f>IF(
                        C341="INSUMO",
                                        IFERROR(
                                            IF(
                                                INDEX(
                                                    Insumos!C:C,
                                                    MATCH(
                                                        A341&amp;B341,
                                                        Insumos!I:I,
                                                        0)
                                                )="Comissionamento",
                                                INDEX(
                                                    Insumos!F:F,
                                                    MATCH(
                                                        A341&amp;B341,
                                                        Insumos!I:I,
                                                        0)
                                                ),
                                                0
                                            ),
                                            "Não encontrado"),
                                        IFERROR(
                                            INDEX(U:U,
                                                MATCH(
                                                    A341&amp;B341,AG:AG,
                                                    0)
                                            ),
                                            "Não encontrado")
                                    )</f>
        <v>0</v>
      </c>
      <c r="U341" s="20">
        <f>T341*G341/1</f>
        <v>0</v>
      </c>
      <c r="V341" s="20">
        <f>IF(
                        C341="INSUMO",
                                        IFERROR(
                                            IF(
                                                INDEX(
                                                    Insumos!C:C,
                                                    MATCH(
                                                        A341&amp;B341,
                                                        Insumos!I:I,
                                                        0)
                                                )="Verba",
                                                INDEX(
                                                    Insumos!F:F,
                                                    MATCH(
                                                        A341&amp;B341,
                                                        Insumos!I:I,
                                                        0)
                                                ),
                                                0
                                            ),
                                            "Não encontrado"),
                                        IFERROR(
                                            INDEX(W:W,
                                                MATCH(
                                                    A341&amp;B341,AG:AG,
                                                    0)
                                            ),
                                            "Não encontrado")
                                    )</f>
        <v>0</v>
      </c>
      <c r="W341" s="20">
        <f>V341*G341/1</f>
        <v>0</v>
      </c>
      <c r="X341" s="20">
        <f>IF(
                        C341="INSUMO",
                                        IFERROR(
                                            IF(
                                                INDEX(
                                                    Insumos!C:C,
                                                    MATCH(
                                                        A341&amp;B341,
                                                        Insumos!I:I,
                                                        0)
                                                )="Outro",
                                                INDEX(
                                                    Insumos!F:F,
                                                    MATCH(
                                                        A341&amp;B341,
                                                        Insumos!I:I,
                                                        0)
                                                ),
                                                0
                                            ),
                                            "Não encontrado"),
                                        IFERROR(
                                            INDEX(Y:Y,
                                                MATCH(
                                                    A341&amp;B341,AG:AG,
                                                    0)
                                            ),
                                            "Não encontrado")
                                    )</f>
        <v>0</v>
      </c>
      <c r="Y341" s="20">
        <f>X341*G341/1</f>
        <v>0</v>
      </c>
      <c r="Z341" s="20">
        <f>IF(
                            C341="INSUMO",
                            IFERROR(
                                INDEX(
                                    Insumos!F:F,
                                    MATCH(
                                        A341&amp;B341,
                                        Insumos!I:I,
                                        0)
                                ),
                                "Não encontrado"),
                            IFERROR(
                                INDEX(AA:AA,
                                    MATCH(
                                        A341&amp;B341,AG:AG,
                                        0)
                                ),
                                "Não encontrado")
                        )</f>
        <v>39.456640799999995</v>
      </c>
      <c r="AA341" s="20">
        <f>G341*Z341</f>
        <v>0.84831777719999979</v>
      </c>
      <c r="AB341" s="44"/>
      <c r="AC341" s="44"/>
      <c r="AD341" s="57" t="s">
        <v>89</v>
      </c>
      <c r="AE341" s="70"/>
      <c r="AF341" s="70"/>
    </row>
    <row r="342" spans="1:33" ht="25.5" x14ac:dyDescent="0.2">
      <c r="A342" s="63" t="s">
        <v>433</v>
      </c>
      <c r="B342" s="64" t="s">
        <v>45</v>
      </c>
      <c r="C342" s="65" t="s">
        <v>89</v>
      </c>
      <c r="D342" s="66" t="s">
        <v>488</v>
      </c>
      <c r="E342" s="66" t="s">
        <v>434</v>
      </c>
      <c r="F342" s="67" t="s">
        <v>56</v>
      </c>
      <c r="G342" s="22"/>
      <c r="H342" s="23"/>
      <c r="I342" s="23">
        <f>SUM(I343:I344)</f>
        <v>9.6369999999999987</v>
      </c>
      <c r="J342" s="23"/>
      <c r="K342" s="23">
        <f>SUM(K343:K344)</f>
        <v>61.977849300000003</v>
      </c>
      <c r="L342" s="23"/>
      <c r="M342" s="23">
        <f>SUM(M343:M344)</f>
        <v>61.977849300000003</v>
      </c>
      <c r="N342" s="23"/>
      <c r="O342" s="23">
        <f>SUM(O343:O344)</f>
        <v>0</v>
      </c>
      <c r="P342" s="23"/>
      <c r="Q342" s="23">
        <f>SUM(Q343:Q344)</f>
        <v>0</v>
      </c>
      <c r="R342" s="23"/>
      <c r="S342" s="23">
        <f>SUM(S343:S344)</f>
        <v>0</v>
      </c>
      <c r="T342" s="23"/>
      <c r="U342" s="23">
        <f>SUM(U343:U344)</f>
        <v>0</v>
      </c>
      <c r="V342" s="23"/>
      <c r="W342" s="23">
        <f>SUM(W343:W344)</f>
        <v>0</v>
      </c>
      <c r="X342" s="23"/>
      <c r="Y342" s="23">
        <f>SUM(Y343:Y344)</f>
        <v>0</v>
      </c>
      <c r="Z342" s="23"/>
      <c r="AA342" s="23">
        <f>SUM(AA343:AA344)</f>
        <v>71.614849300000003</v>
      </c>
      <c r="AB342" s="43" t="s">
        <v>89</v>
      </c>
      <c r="AC342" s="43"/>
      <c r="AD342" s="66" t="s">
        <v>89</v>
      </c>
      <c r="AE342" s="68" t="s">
        <v>89</v>
      </c>
      <c r="AF342" s="68" t="s">
        <v>491</v>
      </c>
      <c r="AG342" t="str">
        <f>A342&amp;B342&amp;C342</f>
        <v>0403PRÓPRIA</v>
      </c>
    </row>
    <row r="343" spans="1:33" ht="25.5" x14ac:dyDescent="0.2">
      <c r="A343" s="59" t="s">
        <v>759</v>
      </c>
      <c r="B343" s="60" t="s">
        <v>98</v>
      </c>
      <c r="C343" s="71" t="s">
        <v>46</v>
      </c>
      <c r="D343" s="61" t="s">
        <v>488</v>
      </c>
      <c r="E343" s="61" t="s">
        <v>760</v>
      </c>
      <c r="F343" s="17" t="s">
        <v>511</v>
      </c>
      <c r="G343" s="17">
        <v>1.1499999999999999</v>
      </c>
      <c r="H343" s="21">
        <f>IF(
                        C343="INSUMO",
                                        IFERROR(
                                            IF(
                                                INDEX(
                                                    Insumos!C:C,
                                                    MATCH(
                                                        A343&amp;B343,
                                                        Insumos!I:I,
                                                        0)
                                                )="Material",
                                                INDEX(
                                                    Insumos!F:F,
                                                    MATCH(
                                                        A343&amp;B343,
                                                        Insumos!I:I,
                                                        0)
                                                ),
                                                0
                                            ),
                                            "Não encontrado"),
                                        IFERROR(
                                            INDEX(I:I,
                                                MATCH(
                                                    A343&amp;B343,AG:AG,
                                                    0)
                                            ),
                                            "Não encontrado")
                                    )</f>
        <v>4.25</v>
      </c>
      <c r="I343" s="21">
        <f>H343*G343/1</f>
        <v>4.8874999999999993</v>
      </c>
      <c r="J343" s="21">
        <f>T343 + N343 + L343 + X343 + R343 + P343 + V343</f>
        <v>34.775676000000004</v>
      </c>
      <c r="K343" s="21">
        <f>U343 + O343 + M343 + Y343 + S343 + Q343 + W343</f>
        <v>39.992027400000005</v>
      </c>
      <c r="L343" s="21">
        <f>IF(
                        C343="INSUMO",
                                        IFERROR(
                                            IF(
                                                INDEX(
                                                    Insumos!C:C,
                                                    MATCH(
                                                        A343&amp;B343,
                                                        Insumos!I:I,
                                                        0)
                                                )="Mao_obra",
                                                INDEX(
                                                    Insumos!F:F,
                                                    MATCH(
                                                        A343&amp;B343,
                                                        Insumos!I:I,
                                                        0)
                                                ),
                                                0
                                            ),
                                            "Não encontrado"),
                                        IFERROR(
                                            INDEX(M:M,
                                                MATCH(
                                                    A343&amp;B343,AG:AG,
                                                    0)
                                            ),
                                            "Não encontrado")
                                    )</f>
        <v>34.775676000000004</v>
      </c>
      <c r="M343" s="21">
        <f>L343*G343/1</f>
        <v>39.992027400000005</v>
      </c>
      <c r="N343" s="21">
        <f>IF(
                        C343="INSUMO",
                                        IFERROR(
                                            IF(
                                                INDEX(
                                                    Insumos!C:C,
                                                    MATCH(
                                                        A343&amp;B343,
                                                        Insumos!I:I,
                                                        0)
                                                )="Equipamento",
                                                INDEX(
                                                    Insumos!F:F,
                                                    MATCH(
                                                        A343&amp;B343,
                                                        Insumos!I:I,
                                                        0)
                                                ),
                                                0
                                            ),
                                            "Não encontrado"),
                                        IFERROR(
                                            INDEX(O:O,
                                                MATCH(
                                                    A343&amp;B343,AG:AG,
                                                    0)
                                            ),
                                            "Não encontrado")
                                    )</f>
        <v>0</v>
      </c>
      <c r="O343" s="21">
        <f>N343*G343/1</f>
        <v>0</v>
      </c>
      <c r="P343" s="21">
        <f>IF(
                        C343="INSUMO",
                                        IFERROR(
                                            IF(
                                                INDEX(
                                                    Insumos!C:C,
                                                    MATCH(
                                                        A343&amp;B343,
                                                        Insumos!I:I,
                                                        0)
                                                )="Transporte",
                                                INDEX(
                                                    Insumos!F:F,
                                                    MATCH(
                                                        A343&amp;B343,
                                                        Insumos!I:I,
                                                        0)
                                                ),
                                                0
                                            ),
                                            "Não encontrado"),
                                        IFERROR(
                                            INDEX(Q:Q,
                                                MATCH(
                                                    A343&amp;B343,AG:AG,
                                                    0)
                                            ),
                                            "Não encontrado")
                                    )</f>
        <v>0</v>
      </c>
      <c r="Q343" s="21">
        <f>P343*G343/1</f>
        <v>0</v>
      </c>
      <c r="R343" s="21">
        <f>IF(
                        C343="INSUMO",
                                        IFERROR(
                                            IF(
                                                INDEX(
                                                    Insumos!C:C,
                                                    MATCH(
                                                        A343&amp;B343,
                                                        Insumos!I:I,
                                                        0)
                                                )="Terceirizados",
                                                INDEX(
                                                    Insumos!F:F,
                                                    MATCH(
                                                        A343&amp;B343,
                                                        Insumos!I:I,
                                                        0)
                                                ),
                                                0
                                            ),
                                            "Não encontrado"),
                                        IFERROR(
                                            INDEX(S:S,
                                                MATCH(
                                                    A343&amp;B343,AG:AG,
                                                    0)
                                            ),
                                            "Não encontrado")
                                    )</f>
        <v>0</v>
      </c>
      <c r="S343" s="21">
        <f>R343*G343/1</f>
        <v>0</v>
      </c>
      <c r="T343" s="21">
        <f>IF(
                        C343="INSUMO",
                                        IFERROR(
                                            IF(
                                                INDEX(
                                                    Insumos!C:C,
                                                    MATCH(
                                                        A343&amp;B343,
                                                        Insumos!I:I,
                                                        0)
                                                )="Comissionamento",
                                                INDEX(
                                                    Insumos!F:F,
                                                    MATCH(
                                                        A343&amp;B343,
                                                        Insumos!I:I,
                                                        0)
                                                ),
                                                0
                                            ),
                                            "Não encontrado"),
                                        IFERROR(
                                            INDEX(U:U,
                                                MATCH(
                                                    A343&amp;B343,AG:AG,
                                                    0)
                                            ),
                                            "Não encontrado")
                                    )</f>
        <v>0</v>
      </c>
      <c r="U343" s="21">
        <f>T343*G343/1</f>
        <v>0</v>
      </c>
      <c r="V343" s="21">
        <f>IF(
                        C343="INSUMO",
                                        IFERROR(
                                            IF(
                                                INDEX(
                                                    Insumos!C:C,
                                                    MATCH(
                                                        A343&amp;B343,
                                                        Insumos!I:I,
                                                        0)
                                                )="Verba",
                                                INDEX(
                                                    Insumos!F:F,
                                                    MATCH(
                                                        A343&amp;B343,
                                                        Insumos!I:I,
                                                        0)
                                                ),
                                                0
                                            ),
                                            "Não encontrado"),
                                        IFERROR(
                                            INDEX(W:W,
                                                MATCH(
                                                    A343&amp;B343,AG:AG,
                                                    0)
                                            ),
                                            "Não encontrado")
                                    )</f>
        <v>0</v>
      </c>
      <c r="W343" s="21">
        <f>V343*G343/1</f>
        <v>0</v>
      </c>
      <c r="X343" s="21">
        <f>IF(
                        C343="INSUMO",
                                        IFERROR(
                                            IF(
                                                INDEX(
                                                    Insumos!C:C,
                                                    MATCH(
                                                        A343&amp;B343,
                                                        Insumos!I:I,
                                                        0)
                                                )="Outro",
                                                INDEX(
                                                    Insumos!F:F,
                                                    MATCH(
                                                        A343&amp;B343,
                                                        Insumos!I:I,
                                                        0)
                                                ),
                                                0
                                            ),
                                            "Não encontrado"),
                                        IFERROR(
                                            INDEX(Y:Y,
                                                MATCH(
                                                    A343&amp;B343,AG:AG,
                                                    0)
                                            ),
                                            "Não encontrado")
                                    )</f>
        <v>0</v>
      </c>
      <c r="Y343" s="21">
        <f>X343*G343/1</f>
        <v>0</v>
      </c>
      <c r="Z343" s="21">
        <f>IF(
                            C343="INSUMO",
                            IFERROR(
                                INDEX(
                                    Insumos!F:F,
                                    MATCH(
                                        A343&amp;B343,
                                        Insumos!I:I,
                                        0)
                                ),
                                "Não encontrado"),
                            IFERROR(
                                INDEX(AA:AA,
                                    MATCH(
                                        A343&amp;B343,AG:AG,
                                        0)
                                ),
                                "Não encontrado")
                        )</f>
        <v>39.025676000000004</v>
      </c>
      <c r="AA343" s="21">
        <f>G343*Z343</f>
        <v>44.879527400000001</v>
      </c>
      <c r="AB343" s="45"/>
      <c r="AC343" s="45"/>
      <c r="AD343" s="61" t="s">
        <v>89</v>
      </c>
      <c r="AE343" s="72"/>
      <c r="AF343" s="72"/>
    </row>
    <row r="344" spans="1:33" ht="25.5" x14ac:dyDescent="0.2">
      <c r="A344" s="54" t="s">
        <v>761</v>
      </c>
      <c r="B344" s="55" t="s">
        <v>98</v>
      </c>
      <c r="C344" s="69" t="s">
        <v>46</v>
      </c>
      <c r="D344" s="57" t="s">
        <v>488</v>
      </c>
      <c r="E344" s="57" t="s">
        <v>762</v>
      </c>
      <c r="F344" s="16" t="s">
        <v>511</v>
      </c>
      <c r="G344" s="16">
        <v>1.1499999999999999</v>
      </c>
      <c r="H344" s="20">
        <f>IF(
                        C344="INSUMO",
                                        IFERROR(
                                            IF(
                                                INDEX(
                                                    Insumos!C:C,
                                                    MATCH(
                                                        A344&amp;B344,
                                                        Insumos!I:I,
                                                        0)
                                                )="Material",
                                                INDEX(
                                                    Insumos!F:F,
                                                    MATCH(
                                                        A344&amp;B344,
                                                        Insumos!I:I,
                                                        0)
                                                ),
                                                0
                                            ),
                                            "Não encontrado"),
                                        IFERROR(
                                            INDEX(I:I,
                                                MATCH(
                                                    A344&amp;B344,AG:AG,
                                                    0)
                                            ),
                                            "Não encontrado")
                                    )</f>
        <v>4.13</v>
      </c>
      <c r="I344" s="20">
        <f>H344*G344/1</f>
        <v>4.7494999999999994</v>
      </c>
      <c r="J344" s="20">
        <f>T344 + N344 + L344 + X344 + R344 + P344 + V344</f>
        <v>19.118105999999997</v>
      </c>
      <c r="K344" s="20">
        <f>U344 + O344 + M344 + Y344 + S344 + Q344 + W344</f>
        <v>21.985821899999994</v>
      </c>
      <c r="L344" s="20">
        <f>IF(
                        C344="INSUMO",
                                        IFERROR(
                                            IF(
                                                INDEX(
                                                    Insumos!C:C,
                                                    MATCH(
                                                        A344&amp;B344,
                                                        Insumos!I:I,
                                                        0)
                                                )="Mao_obra",
                                                INDEX(
                                                    Insumos!F:F,
                                                    MATCH(
                                                        A344&amp;B344,
                                                        Insumos!I:I,
                                                        0)
                                                ),
                                                0
                                            ),
                                            "Não encontrado"),
                                        IFERROR(
                                            INDEX(M:M,
                                                MATCH(
                                                    A344&amp;B344,AG:AG,
                                                    0)
                                            ),
                                            "Não encontrado")
                                    )</f>
        <v>19.118105999999997</v>
      </c>
      <c r="M344" s="20">
        <f>L344*G344/1</f>
        <v>21.985821899999994</v>
      </c>
      <c r="N344" s="20">
        <f>IF(
                        C344="INSUMO",
                                        IFERROR(
                                            IF(
                                                INDEX(
                                                    Insumos!C:C,
                                                    MATCH(
                                                        A344&amp;B344,
                                                        Insumos!I:I,
                                                        0)
                                                )="Equipamento",
                                                INDEX(
                                                    Insumos!F:F,
                                                    MATCH(
                                                        A344&amp;B344,
                                                        Insumos!I:I,
                                                        0)
                                                ),
                                                0
                                            ),
                                            "Não encontrado"),
                                        IFERROR(
                                            INDEX(O:O,
                                                MATCH(
                                                    A344&amp;B344,AG:AG,
                                                    0)
                                            ),
                                            "Não encontrado")
                                    )</f>
        <v>0</v>
      </c>
      <c r="O344" s="20">
        <f>N344*G344/1</f>
        <v>0</v>
      </c>
      <c r="P344" s="20">
        <f>IF(
                        C344="INSUMO",
                                        IFERROR(
                                            IF(
                                                INDEX(
                                                    Insumos!C:C,
                                                    MATCH(
                                                        A344&amp;B344,
                                                        Insumos!I:I,
                                                        0)
                                                )="Transporte",
                                                INDEX(
                                                    Insumos!F:F,
                                                    MATCH(
                                                        A344&amp;B344,
                                                        Insumos!I:I,
                                                        0)
                                                ),
                                                0
                                            ),
                                            "Não encontrado"),
                                        IFERROR(
                                            INDEX(Q:Q,
                                                MATCH(
                                                    A344&amp;B344,AG:AG,
                                                    0)
                                            ),
                                            "Não encontrado")
                                    )</f>
        <v>0</v>
      </c>
      <c r="Q344" s="20">
        <f>P344*G344/1</f>
        <v>0</v>
      </c>
      <c r="R344" s="20">
        <f>IF(
                        C344="INSUMO",
                                        IFERROR(
                                            IF(
                                                INDEX(
                                                    Insumos!C:C,
                                                    MATCH(
                                                        A344&amp;B344,
                                                        Insumos!I:I,
                                                        0)
                                                )="Terceirizados",
                                                INDEX(
                                                    Insumos!F:F,
                                                    MATCH(
                                                        A344&amp;B344,
                                                        Insumos!I:I,
                                                        0)
                                                ),
                                                0
                                            ),
                                            "Não encontrado"),
                                        IFERROR(
                                            INDEX(S:S,
                                                MATCH(
                                                    A344&amp;B344,AG:AG,
                                                    0)
                                            ),
                                            "Não encontrado")
                                    )</f>
        <v>0</v>
      </c>
      <c r="S344" s="20">
        <f>R344*G344/1</f>
        <v>0</v>
      </c>
      <c r="T344" s="20">
        <f>IF(
                        C344="INSUMO",
                                        IFERROR(
                                            IF(
                                                INDEX(
                                                    Insumos!C:C,
                                                    MATCH(
                                                        A344&amp;B344,
                                                        Insumos!I:I,
                                                        0)
                                                )="Comissionamento",
                                                INDEX(
                                                    Insumos!F:F,
                                                    MATCH(
                                                        A344&amp;B344,
                                                        Insumos!I:I,
                                                        0)
                                                ),
                                                0
                                            ),
                                            "Não encontrado"),
                                        IFERROR(
                                            INDEX(U:U,
                                                MATCH(
                                                    A344&amp;B344,AG:AG,
                                                    0)
                                            ),
                                            "Não encontrado")
                                    )</f>
        <v>0</v>
      </c>
      <c r="U344" s="20">
        <f>T344*G344/1</f>
        <v>0</v>
      </c>
      <c r="V344" s="20">
        <f>IF(
                        C344="INSUMO",
                                        IFERROR(
                                            IF(
                                                INDEX(
                                                    Insumos!C:C,
                                                    MATCH(
                                                        A344&amp;B344,
                                                        Insumos!I:I,
                                                        0)
                                                )="Verba",
                                                INDEX(
                                                    Insumos!F:F,
                                                    MATCH(
                                                        A344&amp;B344,
                                                        Insumos!I:I,
                                                        0)
                                                ),
                                                0
                                            ),
                                            "Não encontrado"),
                                        IFERROR(
                                            INDEX(W:W,
                                                MATCH(
                                                    A344&amp;B344,AG:AG,
                                                    0)
                                            ),
                                            "Não encontrado")
                                    )</f>
        <v>0</v>
      </c>
      <c r="W344" s="20">
        <f>V344*G344/1</f>
        <v>0</v>
      </c>
      <c r="X344" s="20">
        <f>IF(
                        C344="INSUMO",
                                        IFERROR(
                                            IF(
                                                INDEX(
                                                    Insumos!C:C,
                                                    MATCH(
                                                        A344&amp;B344,
                                                        Insumos!I:I,
                                                        0)
                                                )="Outro",
                                                INDEX(
                                                    Insumos!F:F,
                                                    MATCH(
                                                        A344&amp;B344,
                                                        Insumos!I:I,
                                                        0)
                                                ),
                                                0
                                            ),
                                            "Não encontrado"),
                                        IFERROR(
                                            INDEX(Y:Y,
                                                MATCH(
                                                    A344&amp;B344,AG:AG,
                                                    0)
                                            ),
                                            "Não encontrado")
                                    )</f>
        <v>0</v>
      </c>
      <c r="Y344" s="20">
        <f>X344*G344/1</f>
        <v>0</v>
      </c>
      <c r="Z344" s="20">
        <f>IF(
                            C344="INSUMO",
                            IFERROR(
                                INDEX(
                                    Insumos!F:F,
                                    MATCH(
                                        A344&amp;B344,
                                        Insumos!I:I,
                                        0)
                                ),
                                "Não encontrado"),
                            IFERROR(
                                INDEX(AA:AA,
                                    MATCH(
                                        A344&amp;B344,AG:AG,
                                        0)
                                ),
                                "Não encontrado")
                        )</f>
        <v>23.248106</v>
      </c>
      <c r="AA344" s="20">
        <f>G344*Z344</f>
        <v>26.735321899999999</v>
      </c>
      <c r="AB344" s="44"/>
      <c r="AC344" s="44"/>
      <c r="AD344" s="57" t="s">
        <v>89</v>
      </c>
      <c r="AE344" s="70"/>
      <c r="AF344" s="70"/>
    </row>
    <row r="345" spans="1:33" ht="25.5" x14ac:dyDescent="0.2">
      <c r="A345" s="63" t="s">
        <v>436</v>
      </c>
      <c r="B345" s="64" t="s">
        <v>98</v>
      </c>
      <c r="C345" s="65" t="s">
        <v>89</v>
      </c>
      <c r="D345" s="66" t="s">
        <v>488</v>
      </c>
      <c r="E345" s="66" t="s">
        <v>437</v>
      </c>
      <c r="F345" s="67" t="s">
        <v>56</v>
      </c>
      <c r="G345" s="22"/>
      <c r="H345" s="23"/>
      <c r="I345" s="23">
        <f>SUM(I346:I353)</f>
        <v>87.083891999999992</v>
      </c>
      <c r="J345" s="23"/>
      <c r="K345" s="23">
        <f>SUM(K346:K353)</f>
        <v>2464.3757509187999</v>
      </c>
      <c r="L345" s="23"/>
      <c r="M345" s="23">
        <f>SUM(M346:M353)</f>
        <v>125.7557509188</v>
      </c>
      <c r="N345" s="23"/>
      <c r="O345" s="23">
        <f>SUM(O346:O353)</f>
        <v>2338.62</v>
      </c>
      <c r="P345" s="23"/>
      <c r="Q345" s="23">
        <f>SUM(Q346:Q353)</f>
        <v>0</v>
      </c>
      <c r="R345" s="23"/>
      <c r="S345" s="23">
        <f>SUM(S346:S353)</f>
        <v>0</v>
      </c>
      <c r="T345" s="23"/>
      <c r="U345" s="23">
        <f>SUM(U346:U353)</f>
        <v>0</v>
      </c>
      <c r="V345" s="23"/>
      <c r="W345" s="23">
        <f>SUM(W346:W353)</f>
        <v>0</v>
      </c>
      <c r="X345" s="23"/>
      <c r="Y345" s="23">
        <f>SUM(Y346:Y353)</f>
        <v>0</v>
      </c>
      <c r="Z345" s="23"/>
      <c r="AA345" s="23">
        <f>SUM(AA346:AA353)</f>
        <v>2551.4596429187991</v>
      </c>
      <c r="AB345" s="43" t="s">
        <v>89</v>
      </c>
      <c r="AC345" s="43"/>
      <c r="AD345" s="66" t="s">
        <v>89</v>
      </c>
      <c r="AE345" s="68" t="s">
        <v>89</v>
      </c>
      <c r="AF345" s="68" t="s">
        <v>763</v>
      </c>
      <c r="AG345" t="str">
        <f>A345&amp;B345&amp;C345</f>
        <v>103249SINAPI</v>
      </c>
    </row>
    <row r="346" spans="1:33" ht="25.5" x14ac:dyDescent="0.2">
      <c r="A346" s="59" t="s">
        <v>759</v>
      </c>
      <c r="B346" s="60" t="s">
        <v>98</v>
      </c>
      <c r="C346" s="71" t="s">
        <v>46</v>
      </c>
      <c r="D346" s="61" t="s">
        <v>488</v>
      </c>
      <c r="E346" s="61" t="s">
        <v>760</v>
      </c>
      <c r="F346" s="17" t="s">
        <v>511</v>
      </c>
      <c r="G346" s="17">
        <v>2.3334000000000001</v>
      </c>
      <c r="H346" s="21">
        <f>IF(
                        C346="INSUMO",
                                        IFERROR(
                                            IF(
                                                INDEX(
                                                    Insumos!C:C,
                                                    MATCH(
                                                        A346&amp;B346,
                                                        Insumos!I:I,
                                                        0)
                                                )="Material",
                                                INDEX(
                                                    Insumos!F:F,
                                                    MATCH(
                                                        A346&amp;B346,
                                                        Insumos!I:I,
                                                        0)
                                                ),
                                                0
                                            ),
                                            "Não encontrado"),
                                        IFERROR(
                                            INDEX(I:I,
                                                MATCH(
                                                    A346&amp;B346,AG:AG,
                                                    0)
                                            ),
                                            "Não encontrado")
                                    )</f>
        <v>4.25</v>
      </c>
      <c r="I346" s="21">
        <f t="shared" ref="I346:I353" si="69">H346*G346/1</f>
        <v>9.9169499999999999</v>
      </c>
      <c r="J346" s="21">
        <f t="shared" ref="J346:K353" si="70">T346 + N346 + L346 + X346 + R346 + P346 + V346</f>
        <v>34.775676000000004</v>
      </c>
      <c r="K346" s="21">
        <f t="shared" si="70"/>
        <v>81.145562378400015</v>
      </c>
      <c r="L346" s="21">
        <f>IF(
                        C346="INSUMO",
                                        IFERROR(
                                            IF(
                                                INDEX(
                                                    Insumos!C:C,
                                                    MATCH(
                                                        A346&amp;B346,
                                                        Insumos!I:I,
                                                        0)
                                                )="Mao_obra",
                                                INDEX(
                                                    Insumos!F:F,
                                                    MATCH(
                                                        A346&amp;B346,
                                                        Insumos!I:I,
                                                        0)
                                                ),
                                                0
                                            ),
                                            "Não encontrado"),
                                        IFERROR(
                                            INDEX(M:M,
                                                MATCH(
                                                    A346&amp;B346,AG:AG,
                                                    0)
                                            ),
                                            "Não encontrado")
                                    )</f>
        <v>34.775676000000004</v>
      </c>
      <c r="M346" s="21">
        <f t="shared" ref="M346:M353" si="71">L346*G346/1</f>
        <v>81.145562378400015</v>
      </c>
      <c r="N346" s="21">
        <f>IF(
                        C346="INSUMO",
                                        IFERROR(
                                            IF(
                                                INDEX(
                                                    Insumos!C:C,
                                                    MATCH(
                                                        A346&amp;B346,
                                                        Insumos!I:I,
                                                        0)
                                                )="Equipamento",
                                                INDEX(
                                                    Insumos!F:F,
                                                    MATCH(
                                                        A346&amp;B346,
                                                        Insumos!I:I,
                                                        0)
                                                ),
                                                0
                                            ),
                                            "Não encontrado"),
                                        IFERROR(
                                            INDEX(O:O,
                                                MATCH(
                                                    A346&amp;B346,AG:AG,
                                                    0)
                                            ),
                                            "Não encontrado")
                                    )</f>
        <v>0</v>
      </c>
      <c r="O346" s="21">
        <f t="shared" ref="O346:O353" si="72">N346*G346/1</f>
        <v>0</v>
      </c>
      <c r="P346" s="21">
        <f>IF(
                        C346="INSUMO",
                                        IFERROR(
                                            IF(
                                                INDEX(
                                                    Insumos!C:C,
                                                    MATCH(
                                                        A346&amp;B346,
                                                        Insumos!I:I,
                                                        0)
                                                )="Transporte",
                                                INDEX(
                                                    Insumos!F:F,
                                                    MATCH(
                                                        A346&amp;B346,
                                                        Insumos!I:I,
                                                        0)
                                                ),
                                                0
                                            ),
                                            "Não encontrado"),
                                        IFERROR(
                                            INDEX(Q:Q,
                                                MATCH(
                                                    A346&amp;B346,AG:AG,
                                                    0)
                                            ),
                                            "Não encontrado")
                                    )</f>
        <v>0</v>
      </c>
      <c r="Q346" s="21">
        <f t="shared" ref="Q346:Q353" si="73">P346*G346/1</f>
        <v>0</v>
      </c>
      <c r="R346" s="21">
        <f>IF(
                        C346="INSUMO",
                                        IFERROR(
                                            IF(
                                                INDEX(
                                                    Insumos!C:C,
                                                    MATCH(
                                                        A346&amp;B346,
                                                        Insumos!I:I,
                                                        0)
                                                )="Terceirizados",
                                                INDEX(
                                                    Insumos!F:F,
                                                    MATCH(
                                                        A346&amp;B346,
                                                        Insumos!I:I,
                                                        0)
                                                ),
                                                0
                                            ),
                                            "Não encontrado"),
                                        IFERROR(
                                            INDEX(S:S,
                                                MATCH(
                                                    A346&amp;B346,AG:AG,
                                                    0)
                                            ),
                                            "Não encontrado")
                                    )</f>
        <v>0</v>
      </c>
      <c r="S346" s="21">
        <f t="shared" ref="S346:S353" si="74">R346*G346/1</f>
        <v>0</v>
      </c>
      <c r="T346" s="21">
        <f>IF(
                        C346="INSUMO",
                                        IFERROR(
                                            IF(
                                                INDEX(
                                                    Insumos!C:C,
                                                    MATCH(
                                                        A346&amp;B346,
                                                        Insumos!I:I,
                                                        0)
                                                )="Comissionamento",
                                                INDEX(
                                                    Insumos!F:F,
                                                    MATCH(
                                                        A346&amp;B346,
                                                        Insumos!I:I,
                                                        0)
                                                ),
                                                0
                                            ),
                                            "Não encontrado"),
                                        IFERROR(
                                            INDEX(U:U,
                                                MATCH(
                                                    A346&amp;B346,AG:AG,
                                                    0)
                                            ),
                                            "Não encontrado")
                                    )</f>
        <v>0</v>
      </c>
      <c r="U346" s="21">
        <f t="shared" ref="U346:U353" si="75">T346*G346/1</f>
        <v>0</v>
      </c>
      <c r="V346" s="21">
        <f>IF(
                        C346="INSUMO",
                                        IFERROR(
                                            IF(
                                                INDEX(
                                                    Insumos!C:C,
                                                    MATCH(
                                                        A346&amp;B346,
                                                        Insumos!I:I,
                                                        0)
                                                )="Verba",
                                                INDEX(
                                                    Insumos!F:F,
                                                    MATCH(
                                                        A346&amp;B346,
                                                        Insumos!I:I,
                                                        0)
                                                ),
                                                0
                                            ),
                                            "Não encontrado"),
                                        IFERROR(
                                            INDEX(W:W,
                                                MATCH(
                                                    A346&amp;B346,AG:AG,
                                                    0)
                                            ),
                                            "Não encontrado")
                                    )</f>
        <v>0</v>
      </c>
      <c r="W346" s="21">
        <f t="shared" ref="W346:W353" si="76">V346*G346/1</f>
        <v>0</v>
      </c>
      <c r="X346" s="21">
        <f>IF(
                        C346="INSUMO",
                                        IFERROR(
                                            IF(
                                                INDEX(
                                                    Insumos!C:C,
                                                    MATCH(
                                                        A346&amp;B346,
                                                        Insumos!I:I,
                                                        0)
                                                )="Outro",
                                                INDEX(
                                                    Insumos!F:F,
                                                    MATCH(
                                                        A346&amp;B346,
                                                        Insumos!I:I,
                                                        0)
                                                ),
                                                0
                                            ),
                                            "Não encontrado"),
                                        IFERROR(
                                            INDEX(Y:Y,
                                                MATCH(
                                                    A346&amp;B346,AG:AG,
                                                    0)
                                            ),
                                            "Não encontrado")
                                    )</f>
        <v>0</v>
      </c>
      <c r="Y346" s="21">
        <f t="shared" ref="Y346:Y353" si="77">X346*G346/1</f>
        <v>0</v>
      </c>
      <c r="Z346" s="21">
        <f>IF(
                            C346="INSUMO",
                            IFERROR(
                                INDEX(
                                    Insumos!F:F,
                                    MATCH(
                                        A346&amp;B346,
                                        Insumos!I:I,
                                        0)
                                ),
                                "Não encontrado"),
                            IFERROR(
                                INDEX(AA:AA,
                                    MATCH(
                                        A346&amp;B346,AG:AG,
                                        0)
                                ),
                                "Não encontrado")
                        )</f>
        <v>39.025676000000004</v>
      </c>
      <c r="AA346" s="21">
        <f t="shared" ref="AA346:AA353" si="78">G346*Z346</f>
        <v>91.062512378400015</v>
      </c>
      <c r="AB346" s="45"/>
      <c r="AC346" s="45"/>
      <c r="AD346" s="61" t="s">
        <v>89</v>
      </c>
      <c r="AE346" s="72"/>
      <c r="AF346" s="72"/>
    </row>
    <row r="347" spans="1:33" ht="25.5" x14ac:dyDescent="0.2">
      <c r="A347" s="54" t="s">
        <v>761</v>
      </c>
      <c r="B347" s="55" t="s">
        <v>98</v>
      </c>
      <c r="C347" s="69" t="s">
        <v>46</v>
      </c>
      <c r="D347" s="57" t="s">
        <v>488</v>
      </c>
      <c r="E347" s="57" t="s">
        <v>762</v>
      </c>
      <c r="F347" s="16" t="s">
        <v>511</v>
      </c>
      <c r="G347" s="16">
        <v>2.3334000000000001</v>
      </c>
      <c r="H347" s="20">
        <f>IF(
                        C347="INSUMO",
                                        IFERROR(
                                            IF(
                                                INDEX(
                                                    Insumos!C:C,
                                                    MATCH(
                                                        A347&amp;B347,
                                                        Insumos!I:I,
                                                        0)
                                                )="Material",
                                                INDEX(
                                                    Insumos!F:F,
                                                    MATCH(
                                                        A347&amp;B347,
                                                        Insumos!I:I,
                                                        0)
                                                ),
                                                0
                                            ),
                                            "Não encontrado"),
                                        IFERROR(
                                            INDEX(I:I,
                                                MATCH(
                                                    A347&amp;B347,AG:AG,
                                                    0)
                                            ),
                                            "Não encontrado")
                                    )</f>
        <v>4.13</v>
      </c>
      <c r="I347" s="20">
        <f t="shared" si="69"/>
        <v>9.6369419999999995</v>
      </c>
      <c r="J347" s="20">
        <f t="shared" si="70"/>
        <v>19.118105999999997</v>
      </c>
      <c r="K347" s="20">
        <f t="shared" si="70"/>
        <v>44.610188540399996</v>
      </c>
      <c r="L347" s="20">
        <f>IF(
                        C347="INSUMO",
                                        IFERROR(
                                            IF(
                                                INDEX(
                                                    Insumos!C:C,
                                                    MATCH(
                                                        A347&amp;B347,
                                                        Insumos!I:I,
                                                        0)
                                                )="Mao_obra",
                                                INDEX(
                                                    Insumos!F:F,
                                                    MATCH(
                                                        A347&amp;B347,
                                                        Insumos!I:I,
                                                        0)
                                                ),
                                                0
                                            ),
                                            "Não encontrado"),
                                        IFERROR(
                                            INDEX(M:M,
                                                MATCH(
                                                    A347&amp;B347,AG:AG,
                                                    0)
                                            ),
                                            "Não encontrado")
                                    )</f>
        <v>19.118105999999997</v>
      </c>
      <c r="M347" s="20">
        <f t="shared" si="71"/>
        <v>44.610188540399996</v>
      </c>
      <c r="N347" s="20">
        <f>IF(
                        C347="INSUMO",
                                        IFERROR(
                                            IF(
                                                INDEX(
                                                    Insumos!C:C,
                                                    MATCH(
                                                        A347&amp;B347,
                                                        Insumos!I:I,
                                                        0)
                                                )="Equipamento",
                                                INDEX(
                                                    Insumos!F:F,
                                                    MATCH(
                                                        A347&amp;B347,
                                                        Insumos!I:I,
                                                        0)
                                                ),
                                                0
                                            ),
                                            "Não encontrado"),
                                        IFERROR(
                                            INDEX(O:O,
                                                MATCH(
                                                    A347&amp;B347,AG:AG,
                                                    0)
                                            ),
                                            "Não encontrado")
                                    )</f>
        <v>0</v>
      </c>
      <c r="O347" s="20">
        <f t="shared" si="72"/>
        <v>0</v>
      </c>
      <c r="P347" s="20">
        <f>IF(
                        C347="INSUMO",
                                        IFERROR(
                                            IF(
                                                INDEX(
                                                    Insumos!C:C,
                                                    MATCH(
                                                        A347&amp;B347,
                                                        Insumos!I:I,
                                                        0)
                                                )="Transporte",
                                                INDEX(
                                                    Insumos!F:F,
                                                    MATCH(
                                                        A347&amp;B347,
                                                        Insumos!I:I,
                                                        0)
                                                ),
                                                0
                                            ),
                                            "Não encontrado"),
                                        IFERROR(
                                            INDEX(Q:Q,
                                                MATCH(
                                                    A347&amp;B347,AG:AG,
                                                    0)
                                            ),
                                            "Não encontrado")
                                    )</f>
        <v>0</v>
      </c>
      <c r="Q347" s="20">
        <f t="shared" si="73"/>
        <v>0</v>
      </c>
      <c r="R347" s="20">
        <f>IF(
                        C347="INSUMO",
                                        IFERROR(
                                            IF(
                                                INDEX(
                                                    Insumos!C:C,
                                                    MATCH(
                                                        A347&amp;B347,
                                                        Insumos!I:I,
                                                        0)
                                                )="Terceirizados",
                                                INDEX(
                                                    Insumos!F:F,
                                                    MATCH(
                                                        A347&amp;B347,
                                                        Insumos!I:I,
                                                        0)
                                                ),
                                                0
                                            ),
                                            "Não encontrado"),
                                        IFERROR(
                                            INDEX(S:S,
                                                MATCH(
                                                    A347&amp;B347,AG:AG,
                                                    0)
                                            ),
                                            "Não encontrado")
                                    )</f>
        <v>0</v>
      </c>
      <c r="S347" s="20">
        <f t="shared" si="74"/>
        <v>0</v>
      </c>
      <c r="T347" s="20">
        <f>IF(
                        C347="INSUMO",
                                        IFERROR(
                                            IF(
                                                INDEX(
                                                    Insumos!C:C,
                                                    MATCH(
                                                        A347&amp;B347,
                                                        Insumos!I:I,
                                                        0)
                                                )="Comissionamento",
                                                INDEX(
                                                    Insumos!F:F,
                                                    MATCH(
                                                        A347&amp;B347,
                                                        Insumos!I:I,
                                                        0)
                                                ),
                                                0
                                            ),
                                            "Não encontrado"),
                                        IFERROR(
                                            INDEX(U:U,
                                                MATCH(
                                                    A347&amp;B347,AG:AG,
                                                    0)
                                            ),
                                            "Não encontrado")
                                    )</f>
        <v>0</v>
      </c>
      <c r="U347" s="20">
        <f t="shared" si="75"/>
        <v>0</v>
      </c>
      <c r="V347" s="20">
        <f>IF(
                        C347="INSUMO",
                                        IFERROR(
                                            IF(
                                                INDEX(
                                                    Insumos!C:C,
                                                    MATCH(
                                                        A347&amp;B347,
                                                        Insumos!I:I,
                                                        0)
                                                )="Verba",
                                                INDEX(
                                                    Insumos!F:F,
                                                    MATCH(
                                                        A347&amp;B347,
                                                        Insumos!I:I,
                                                        0)
                                                ),
                                                0
                                            ),
                                            "Não encontrado"),
                                        IFERROR(
                                            INDEX(W:W,
                                                MATCH(
                                                    A347&amp;B347,AG:AG,
                                                    0)
                                            ),
                                            "Não encontrado")
                                    )</f>
        <v>0</v>
      </c>
      <c r="W347" s="20">
        <f t="shared" si="76"/>
        <v>0</v>
      </c>
      <c r="X347" s="20">
        <f>IF(
                        C347="INSUMO",
                                        IFERROR(
                                            IF(
                                                INDEX(
                                                    Insumos!C:C,
                                                    MATCH(
                                                        A347&amp;B347,
                                                        Insumos!I:I,
                                                        0)
                                                )="Outro",
                                                INDEX(
                                                    Insumos!F:F,
                                                    MATCH(
                                                        A347&amp;B347,
                                                        Insumos!I:I,
                                                        0)
                                                ),
                                                0
                                            ),
                                            "Não encontrado"),
                                        IFERROR(
                                            INDEX(Y:Y,
                                                MATCH(
                                                    A347&amp;B347,AG:AG,
                                                    0)
                                            ),
                                            "Não encontrado")
                                    )</f>
        <v>0</v>
      </c>
      <c r="Y347" s="20">
        <f t="shared" si="77"/>
        <v>0</v>
      </c>
      <c r="Z347" s="20">
        <f>IF(
                            C347="INSUMO",
                            IFERROR(
                                INDEX(
                                    Insumos!F:F,
                                    MATCH(
                                        A347&amp;B347,
                                        Insumos!I:I,
                                        0)
                                ),
                                "Não encontrado"),
                            IFERROR(
                                INDEX(AA:AA,
                                    MATCH(
                                        A347&amp;B347,AG:AG,
                                        0)
                                ),
                                "Não encontrado")
                        )</f>
        <v>23.248106</v>
      </c>
      <c r="AA347" s="20">
        <f t="shared" si="78"/>
        <v>54.247130540400001</v>
      </c>
      <c r="AB347" s="44"/>
      <c r="AC347" s="44"/>
      <c r="AD347" s="57" t="s">
        <v>89</v>
      </c>
      <c r="AE347" s="70"/>
      <c r="AF347" s="70"/>
    </row>
    <row r="348" spans="1:33" ht="38.25" x14ac:dyDescent="0.2">
      <c r="A348" s="59" t="s">
        <v>764</v>
      </c>
      <c r="B348" s="60" t="s">
        <v>98</v>
      </c>
      <c r="C348" s="71" t="s">
        <v>58</v>
      </c>
      <c r="D348" s="61" t="s">
        <v>488</v>
      </c>
      <c r="E348" s="61" t="s">
        <v>765</v>
      </c>
      <c r="F348" s="17" t="s">
        <v>56</v>
      </c>
      <c r="G348" s="17">
        <v>1</v>
      </c>
      <c r="H348" s="21">
        <f>IF(
                        C348="INSUMO",
                                        IFERROR(
                                            IF(
                                                INDEX(
                                                    Insumos!C:C,
                                                    MATCH(
                                                        A348&amp;B348,
                                                        Insumos!I:I,
                                                        0)
                                                )="Material",
                                                INDEX(
                                                    Insumos!F:F,
                                                    MATCH(
                                                        A348&amp;B348,
                                                        Insumos!I:I,
                                                        0)
                                                ),
                                                0
                                            ),
                                            "Não encontrado"),
                                        IFERROR(
                                            INDEX(I:I,
                                                MATCH(
                                                    A348&amp;B348,AG:AG,
                                                    0)
                                            ),
                                            "Não encontrado")
                                    )</f>
        <v>0</v>
      </c>
      <c r="I348" s="21">
        <f t="shared" si="69"/>
        <v>0</v>
      </c>
      <c r="J348" s="21">
        <f t="shared" si="70"/>
        <v>2338.62</v>
      </c>
      <c r="K348" s="21">
        <f t="shared" si="70"/>
        <v>2338.62</v>
      </c>
      <c r="L348" s="21">
        <f>IF(
                        C348="INSUMO",
                                        IFERROR(
                                            IF(
                                                INDEX(
                                                    Insumos!C:C,
                                                    MATCH(
                                                        A348&amp;B348,
                                                        Insumos!I:I,
                                                        0)
                                                )="Mao_obra",
                                                INDEX(
                                                    Insumos!F:F,
                                                    MATCH(
                                                        A348&amp;B348,
                                                        Insumos!I:I,
                                                        0)
                                                ),
                                                0
                                            ),
                                            "Não encontrado"),
                                        IFERROR(
                                            INDEX(M:M,
                                                MATCH(
                                                    A348&amp;B348,AG:AG,
                                                    0)
                                            ),
                                            "Não encontrado")
                                    )</f>
        <v>0</v>
      </c>
      <c r="M348" s="21">
        <f t="shared" si="71"/>
        <v>0</v>
      </c>
      <c r="N348" s="21">
        <f>IF(
                        C348="INSUMO",
                                        IFERROR(
                                            IF(
                                                INDEX(
                                                    Insumos!C:C,
                                                    MATCH(
                                                        A348&amp;B348,
                                                        Insumos!I:I,
                                                        0)
                                                )="Equipamento",
                                                INDEX(
                                                    Insumos!F:F,
                                                    MATCH(
                                                        A348&amp;B348,
                                                        Insumos!I:I,
                                                        0)
                                                ),
                                                0
                                            ),
                                            "Não encontrado"),
                                        IFERROR(
                                            INDEX(O:O,
                                                MATCH(
                                                    A348&amp;B348,AG:AG,
                                                    0)
                                            ),
                                            "Não encontrado")
                                    )</f>
        <v>2338.62</v>
      </c>
      <c r="O348" s="21">
        <f t="shared" si="72"/>
        <v>2338.62</v>
      </c>
      <c r="P348" s="21">
        <f>IF(
                        C348="INSUMO",
                                        IFERROR(
                                            IF(
                                                INDEX(
                                                    Insumos!C:C,
                                                    MATCH(
                                                        A348&amp;B348,
                                                        Insumos!I:I,
                                                        0)
                                                )="Transporte",
                                                INDEX(
                                                    Insumos!F:F,
                                                    MATCH(
                                                        A348&amp;B348,
                                                        Insumos!I:I,
                                                        0)
                                                ),
                                                0
                                            ),
                                            "Não encontrado"),
                                        IFERROR(
                                            INDEX(Q:Q,
                                                MATCH(
                                                    A348&amp;B348,AG:AG,
                                                    0)
                                            ),
                                            "Não encontrado")
                                    )</f>
        <v>0</v>
      </c>
      <c r="Q348" s="21">
        <f t="shared" si="73"/>
        <v>0</v>
      </c>
      <c r="R348" s="21">
        <f>IF(
                        C348="INSUMO",
                                        IFERROR(
                                            IF(
                                                INDEX(
                                                    Insumos!C:C,
                                                    MATCH(
                                                        A348&amp;B348,
                                                        Insumos!I:I,
                                                        0)
                                                )="Terceirizados",
                                                INDEX(
                                                    Insumos!F:F,
                                                    MATCH(
                                                        A348&amp;B348,
                                                        Insumos!I:I,
                                                        0)
                                                ),
                                                0
                                            ),
                                            "Não encontrado"),
                                        IFERROR(
                                            INDEX(S:S,
                                                MATCH(
                                                    A348&amp;B348,AG:AG,
                                                    0)
                                            ),
                                            "Não encontrado")
                                    )</f>
        <v>0</v>
      </c>
      <c r="S348" s="21">
        <f t="shared" si="74"/>
        <v>0</v>
      </c>
      <c r="T348" s="21">
        <f>IF(
                        C348="INSUMO",
                                        IFERROR(
                                            IF(
                                                INDEX(
                                                    Insumos!C:C,
                                                    MATCH(
                                                        A348&amp;B348,
                                                        Insumos!I:I,
                                                        0)
                                                )="Comissionamento",
                                                INDEX(
                                                    Insumos!F:F,
                                                    MATCH(
                                                        A348&amp;B348,
                                                        Insumos!I:I,
                                                        0)
                                                ),
                                                0
                                            ),
                                            "Não encontrado"),
                                        IFERROR(
                                            INDEX(U:U,
                                                MATCH(
                                                    A348&amp;B348,AG:AG,
                                                    0)
                                            ),
                                            "Não encontrado")
                                    )</f>
        <v>0</v>
      </c>
      <c r="U348" s="21">
        <f t="shared" si="75"/>
        <v>0</v>
      </c>
      <c r="V348" s="21">
        <f>IF(
                        C348="INSUMO",
                                        IFERROR(
                                            IF(
                                                INDEX(
                                                    Insumos!C:C,
                                                    MATCH(
                                                        A348&amp;B348,
                                                        Insumos!I:I,
                                                        0)
                                                )="Verba",
                                                INDEX(
                                                    Insumos!F:F,
                                                    MATCH(
                                                        A348&amp;B348,
                                                        Insumos!I:I,
                                                        0)
                                                ),
                                                0
                                            ),
                                            "Não encontrado"),
                                        IFERROR(
                                            INDEX(W:W,
                                                MATCH(
                                                    A348&amp;B348,AG:AG,
                                                    0)
                                            ),
                                            "Não encontrado")
                                    )</f>
        <v>0</v>
      </c>
      <c r="W348" s="21">
        <f t="shared" si="76"/>
        <v>0</v>
      </c>
      <c r="X348" s="21">
        <f>IF(
                        C348="INSUMO",
                                        IFERROR(
                                            IF(
                                                INDEX(
                                                    Insumos!C:C,
                                                    MATCH(
                                                        A348&amp;B348,
                                                        Insumos!I:I,
                                                        0)
                                                )="Outro",
                                                INDEX(
                                                    Insumos!F:F,
                                                    MATCH(
                                                        A348&amp;B348,
                                                        Insumos!I:I,
                                                        0)
                                                ),
                                                0
                                            ),
                                            "Não encontrado"),
                                        IFERROR(
                                            INDEX(Y:Y,
                                                MATCH(
                                                    A348&amp;B348,AG:AG,
                                                    0)
                                            ),
                                            "Não encontrado")
                                    )</f>
        <v>0</v>
      </c>
      <c r="Y348" s="21">
        <f t="shared" si="77"/>
        <v>0</v>
      </c>
      <c r="Z348" s="21">
        <f>IF(
                            C348="INSUMO",
                            IFERROR(
                                INDEX(
                                    Insumos!F:F,
                                    MATCH(
                                        A348&amp;B348,
                                        Insumos!I:I,
                                        0)
                                ),
                                "Não encontrado"),
                            IFERROR(
                                INDEX(AA:AA,
                                    MATCH(
                                        A348&amp;B348,AG:AG,
                                        0)
                                ),
                                "Não encontrado")
                        )</f>
        <v>2338.62</v>
      </c>
      <c r="AA348" s="21">
        <f t="shared" si="78"/>
        <v>2338.62</v>
      </c>
      <c r="AB348" s="45"/>
      <c r="AC348" s="45"/>
      <c r="AD348" s="61" t="s">
        <v>89</v>
      </c>
      <c r="AE348" s="72"/>
      <c r="AF348" s="72"/>
    </row>
    <row r="349" spans="1:33" ht="25.5" x14ac:dyDescent="0.2">
      <c r="A349" s="54" t="s">
        <v>766</v>
      </c>
      <c r="B349" s="55" t="s">
        <v>98</v>
      </c>
      <c r="C349" s="69" t="s">
        <v>58</v>
      </c>
      <c r="D349" s="57" t="s">
        <v>488</v>
      </c>
      <c r="E349" s="57" t="s">
        <v>767</v>
      </c>
      <c r="F349" s="16" t="s">
        <v>56</v>
      </c>
      <c r="G349" s="16">
        <v>2</v>
      </c>
      <c r="H349" s="20">
        <f>IF(
                        C349="INSUMO",
                                        IFERROR(
                                            IF(
                                                INDEX(
                                                    Insumos!C:C,
                                                    MATCH(
                                                        A349&amp;B349,
                                                        Insumos!I:I,
                                                        0)
                                                )="Material",
                                                INDEX(
                                                    Insumos!F:F,
                                                    MATCH(
                                                        A349&amp;B349,
                                                        Insumos!I:I,
                                                        0)
                                                ),
                                                0
                                            ),
                                            "Não encontrado"),
                                        IFERROR(
                                            INDEX(I:I,
                                                MATCH(
                                                    A349&amp;B349,AG:AG,
                                                    0)
                                            ),
                                            "Não encontrado")
                                    )</f>
        <v>20.27</v>
      </c>
      <c r="I349" s="20">
        <f t="shared" si="69"/>
        <v>40.54</v>
      </c>
      <c r="J349" s="20">
        <f t="shared" si="70"/>
        <v>0</v>
      </c>
      <c r="K349" s="20">
        <f t="shared" si="70"/>
        <v>0</v>
      </c>
      <c r="L349" s="20">
        <f>IF(
                        C349="INSUMO",
                                        IFERROR(
                                            IF(
                                                INDEX(
                                                    Insumos!C:C,
                                                    MATCH(
                                                        A349&amp;B349,
                                                        Insumos!I:I,
                                                        0)
                                                )="Mao_obra",
                                                INDEX(
                                                    Insumos!F:F,
                                                    MATCH(
                                                        A349&amp;B349,
                                                        Insumos!I:I,
                                                        0)
                                                ),
                                                0
                                            ),
                                            "Não encontrado"),
                                        IFERROR(
                                            INDEX(M:M,
                                                MATCH(
                                                    A349&amp;B349,AG:AG,
                                                    0)
                                            ),
                                            "Não encontrado")
                                    )</f>
        <v>0</v>
      </c>
      <c r="M349" s="20">
        <f t="shared" si="71"/>
        <v>0</v>
      </c>
      <c r="N349" s="20">
        <f>IF(
                        C349="INSUMO",
                                        IFERROR(
                                            IF(
                                                INDEX(
                                                    Insumos!C:C,
                                                    MATCH(
                                                        A349&amp;B349,
                                                        Insumos!I:I,
                                                        0)
                                                )="Equipamento",
                                                INDEX(
                                                    Insumos!F:F,
                                                    MATCH(
                                                        A349&amp;B349,
                                                        Insumos!I:I,
                                                        0)
                                                ),
                                                0
                                            ),
                                            "Não encontrado"),
                                        IFERROR(
                                            INDEX(O:O,
                                                MATCH(
                                                    A349&amp;B349,AG:AG,
                                                    0)
                                            ),
                                            "Não encontrado")
                                    )</f>
        <v>0</v>
      </c>
      <c r="O349" s="20">
        <f t="shared" si="72"/>
        <v>0</v>
      </c>
      <c r="P349" s="20">
        <f>IF(
                        C349="INSUMO",
                                        IFERROR(
                                            IF(
                                                INDEX(
                                                    Insumos!C:C,
                                                    MATCH(
                                                        A349&amp;B349,
                                                        Insumos!I:I,
                                                        0)
                                                )="Transporte",
                                                INDEX(
                                                    Insumos!F:F,
                                                    MATCH(
                                                        A349&amp;B349,
                                                        Insumos!I:I,
                                                        0)
                                                ),
                                                0
                                            ),
                                            "Não encontrado"),
                                        IFERROR(
                                            INDEX(Q:Q,
                                                MATCH(
                                                    A349&amp;B349,AG:AG,
                                                    0)
                                            ),
                                            "Não encontrado")
                                    )</f>
        <v>0</v>
      </c>
      <c r="Q349" s="20">
        <f t="shared" si="73"/>
        <v>0</v>
      </c>
      <c r="R349" s="20">
        <f>IF(
                        C349="INSUMO",
                                        IFERROR(
                                            IF(
                                                INDEX(
                                                    Insumos!C:C,
                                                    MATCH(
                                                        A349&amp;B349,
                                                        Insumos!I:I,
                                                        0)
                                                )="Terceirizados",
                                                INDEX(
                                                    Insumos!F:F,
                                                    MATCH(
                                                        A349&amp;B349,
                                                        Insumos!I:I,
                                                        0)
                                                ),
                                                0
                                            ),
                                            "Não encontrado"),
                                        IFERROR(
                                            INDEX(S:S,
                                                MATCH(
                                                    A349&amp;B349,AG:AG,
                                                    0)
                                            ),
                                            "Não encontrado")
                                    )</f>
        <v>0</v>
      </c>
      <c r="S349" s="20">
        <f t="shared" si="74"/>
        <v>0</v>
      </c>
      <c r="T349" s="20">
        <f>IF(
                        C349="INSUMO",
                                        IFERROR(
                                            IF(
                                                INDEX(
                                                    Insumos!C:C,
                                                    MATCH(
                                                        A349&amp;B349,
                                                        Insumos!I:I,
                                                        0)
                                                )="Comissionamento",
                                                INDEX(
                                                    Insumos!F:F,
                                                    MATCH(
                                                        A349&amp;B349,
                                                        Insumos!I:I,
                                                        0)
                                                ),
                                                0
                                            ),
                                            "Não encontrado"),
                                        IFERROR(
                                            INDEX(U:U,
                                                MATCH(
                                                    A349&amp;B349,AG:AG,
                                                    0)
                                            ),
                                            "Não encontrado")
                                    )</f>
        <v>0</v>
      </c>
      <c r="U349" s="20">
        <f t="shared" si="75"/>
        <v>0</v>
      </c>
      <c r="V349" s="20">
        <f>IF(
                        C349="INSUMO",
                                        IFERROR(
                                            IF(
                                                INDEX(
                                                    Insumos!C:C,
                                                    MATCH(
                                                        A349&amp;B349,
                                                        Insumos!I:I,
                                                        0)
                                                )="Verba",
                                                INDEX(
                                                    Insumos!F:F,
                                                    MATCH(
                                                        A349&amp;B349,
                                                        Insumos!I:I,
                                                        0)
                                                ),
                                                0
                                            ),
                                            "Não encontrado"),
                                        IFERROR(
                                            INDEX(W:W,
                                                MATCH(
                                                    A349&amp;B349,AG:AG,
                                                    0)
                                            ),
                                            "Não encontrado")
                                    )</f>
        <v>0</v>
      </c>
      <c r="W349" s="20">
        <f t="shared" si="76"/>
        <v>0</v>
      </c>
      <c r="X349" s="20">
        <f>IF(
                        C349="INSUMO",
                                        IFERROR(
                                            IF(
                                                INDEX(
                                                    Insumos!C:C,
                                                    MATCH(
                                                        A349&amp;B349,
                                                        Insumos!I:I,
                                                        0)
                                                )="Outro",
                                                INDEX(
                                                    Insumos!F:F,
                                                    MATCH(
                                                        A349&amp;B349,
                                                        Insumos!I:I,
                                                        0)
                                                ),
                                                0
                                            ),
                                            "Não encontrado"),
                                        IFERROR(
                                            INDEX(Y:Y,
                                                MATCH(
                                                    A349&amp;B349,AG:AG,
                                                    0)
                                            ),
                                            "Não encontrado")
                                    )</f>
        <v>0</v>
      </c>
      <c r="Y349" s="20">
        <f t="shared" si="77"/>
        <v>0</v>
      </c>
      <c r="Z349" s="20">
        <f>IF(
                            C349="INSUMO",
                            IFERROR(
                                INDEX(
                                    Insumos!F:F,
                                    MATCH(
                                        A349&amp;B349,
                                        Insumos!I:I,
                                        0)
                                ),
                                "Não encontrado"),
                            IFERROR(
                                INDEX(AA:AA,
                                    MATCH(
                                        A349&amp;B349,AG:AG,
                                        0)
                                ),
                                "Não encontrado")
                        )</f>
        <v>20.27</v>
      </c>
      <c r="AA349" s="20">
        <f t="shared" si="78"/>
        <v>40.54</v>
      </c>
      <c r="AB349" s="44"/>
      <c r="AC349" s="44"/>
      <c r="AD349" s="57" t="s">
        <v>89</v>
      </c>
      <c r="AE349" s="70"/>
      <c r="AF349" s="70"/>
    </row>
    <row r="350" spans="1:33" ht="25.5" x14ac:dyDescent="0.2">
      <c r="A350" s="59" t="s">
        <v>768</v>
      </c>
      <c r="B350" s="60" t="s">
        <v>98</v>
      </c>
      <c r="C350" s="71" t="s">
        <v>58</v>
      </c>
      <c r="D350" s="61" t="s">
        <v>488</v>
      </c>
      <c r="E350" s="61" t="s">
        <v>769</v>
      </c>
      <c r="F350" s="17" t="s">
        <v>56</v>
      </c>
      <c r="G350" s="17">
        <v>4</v>
      </c>
      <c r="H350" s="21">
        <f>IF(
                        C350="INSUMO",
                                        IFERROR(
                                            IF(
                                                INDEX(
                                                    Insumos!C:C,
                                                    MATCH(
                                                        A350&amp;B350,
                                                        Insumos!I:I,
                                                        0)
                                                )="Material",
                                                INDEX(
                                                    Insumos!F:F,
                                                    MATCH(
                                                        A350&amp;B350,
                                                        Insumos!I:I,
                                                        0)
                                                ),
                                                0
                                            ),
                                            "Não encontrado"),
                                        IFERROR(
                                            INDEX(I:I,
                                                MATCH(
                                                    A350&amp;B350,AG:AG,
                                                    0)
                                            ),
                                            "Não encontrado")
                                    )</f>
        <v>0.56000000000000005</v>
      </c>
      <c r="I350" s="21">
        <f t="shared" si="69"/>
        <v>2.2400000000000002</v>
      </c>
      <c r="J350" s="21">
        <f t="shared" si="70"/>
        <v>0</v>
      </c>
      <c r="K350" s="21">
        <f t="shared" si="70"/>
        <v>0</v>
      </c>
      <c r="L350" s="21">
        <f>IF(
                        C350="INSUMO",
                                        IFERROR(
                                            IF(
                                                INDEX(
                                                    Insumos!C:C,
                                                    MATCH(
                                                        A350&amp;B350,
                                                        Insumos!I:I,
                                                        0)
                                                )="Mao_obra",
                                                INDEX(
                                                    Insumos!F:F,
                                                    MATCH(
                                                        A350&amp;B350,
                                                        Insumos!I:I,
                                                        0)
                                                ),
                                                0
                                            ),
                                            "Não encontrado"),
                                        IFERROR(
                                            INDEX(M:M,
                                                MATCH(
                                                    A350&amp;B350,AG:AG,
                                                    0)
                                            ),
                                            "Não encontrado")
                                    )</f>
        <v>0</v>
      </c>
      <c r="M350" s="21">
        <f t="shared" si="71"/>
        <v>0</v>
      </c>
      <c r="N350" s="21">
        <f>IF(
                        C350="INSUMO",
                                        IFERROR(
                                            IF(
                                                INDEX(
                                                    Insumos!C:C,
                                                    MATCH(
                                                        A350&amp;B350,
                                                        Insumos!I:I,
                                                        0)
                                                )="Equipamento",
                                                INDEX(
                                                    Insumos!F:F,
                                                    MATCH(
                                                        A350&amp;B350,
                                                        Insumos!I:I,
                                                        0)
                                                ),
                                                0
                                            ),
                                            "Não encontrado"),
                                        IFERROR(
                                            INDEX(O:O,
                                                MATCH(
                                                    A350&amp;B350,AG:AG,
                                                    0)
                                            ),
                                            "Não encontrado")
                                    )</f>
        <v>0</v>
      </c>
      <c r="O350" s="21">
        <f t="shared" si="72"/>
        <v>0</v>
      </c>
      <c r="P350" s="21">
        <f>IF(
                        C350="INSUMO",
                                        IFERROR(
                                            IF(
                                                INDEX(
                                                    Insumos!C:C,
                                                    MATCH(
                                                        A350&amp;B350,
                                                        Insumos!I:I,
                                                        0)
                                                )="Transporte",
                                                INDEX(
                                                    Insumos!F:F,
                                                    MATCH(
                                                        A350&amp;B350,
                                                        Insumos!I:I,
                                                        0)
                                                ),
                                                0
                                            ),
                                            "Não encontrado"),
                                        IFERROR(
                                            INDEX(Q:Q,
                                                MATCH(
                                                    A350&amp;B350,AG:AG,
                                                    0)
                                            ),
                                            "Não encontrado")
                                    )</f>
        <v>0</v>
      </c>
      <c r="Q350" s="21">
        <f t="shared" si="73"/>
        <v>0</v>
      </c>
      <c r="R350" s="21">
        <f>IF(
                        C350="INSUMO",
                                        IFERROR(
                                            IF(
                                                INDEX(
                                                    Insumos!C:C,
                                                    MATCH(
                                                        A350&amp;B350,
                                                        Insumos!I:I,
                                                        0)
                                                )="Terceirizados",
                                                INDEX(
                                                    Insumos!F:F,
                                                    MATCH(
                                                        A350&amp;B350,
                                                        Insumos!I:I,
                                                        0)
                                                ),
                                                0
                                            ),
                                            "Não encontrado"),
                                        IFERROR(
                                            INDEX(S:S,
                                                MATCH(
                                                    A350&amp;B350,AG:AG,
                                                    0)
                                            ),
                                            "Não encontrado")
                                    )</f>
        <v>0</v>
      </c>
      <c r="S350" s="21">
        <f t="shared" si="74"/>
        <v>0</v>
      </c>
      <c r="T350" s="21">
        <f>IF(
                        C350="INSUMO",
                                        IFERROR(
                                            IF(
                                                INDEX(
                                                    Insumos!C:C,
                                                    MATCH(
                                                        A350&amp;B350,
                                                        Insumos!I:I,
                                                        0)
                                                )="Comissionamento",
                                                INDEX(
                                                    Insumos!F:F,
                                                    MATCH(
                                                        A350&amp;B350,
                                                        Insumos!I:I,
                                                        0)
                                                ),
                                                0
                                            ),
                                            "Não encontrado"),
                                        IFERROR(
                                            INDEX(U:U,
                                                MATCH(
                                                    A350&amp;B350,AG:AG,
                                                    0)
                                            ),
                                            "Não encontrado")
                                    )</f>
        <v>0</v>
      </c>
      <c r="U350" s="21">
        <f t="shared" si="75"/>
        <v>0</v>
      </c>
      <c r="V350" s="21">
        <f>IF(
                        C350="INSUMO",
                                        IFERROR(
                                            IF(
                                                INDEX(
                                                    Insumos!C:C,
                                                    MATCH(
                                                        A350&amp;B350,
                                                        Insumos!I:I,
                                                        0)
                                                )="Verba",
                                                INDEX(
                                                    Insumos!F:F,
                                                    MATCH(
                                                        A350&amp;B350,
                                                        Insumos!I:I,
                                                        0)
                                                ),
                                                0
                                            ),
                                            "Não encontrado"),
                                        IFERROR(
                                            INDEX(W:W,
                                                MATCH(
                                                    A350&amp;B350,AG:AG,
                                                    0)
                                            ),
                                            "Não encontrado")
                                    )</f>
        <v>0</v>
      </c>
      <c r="W350" s="21">
        <f t="shared" si="76"/>
        <v>0</v>
      </c>
      <c r="X350" s="21">
        <f>IF(
                        C350="INSUMO",
                                        IFERROR(
                                            IF(
                                                INDEX(
                                                    Insumos!C:C,
                                                    MATCH(
                                                        A350&amp;B350,
                                                        Insumos!I:I,
                                                        0)
                                                )="Outro",
                                                INDEX(
                                                    Insumos!F:F,
                                                    MATCH(
                                                        A350&amp;B350,
                                                        Insumos!I:I,
                                                        0)
                                                ),
                                                0
                                            ),
                                            "Não encontrado"),
                                        IFERROR(
                                            INDEX(Y:Y,
                                                MATCH(
                                                    A350&amp;B350,AG:AG,
                                                    0)
                                            ),
                                            "Não encontrado")
                                    )</f>
        <v>0</v>
      </c>
      <c r="Y350" s="21">
        <f t="shared" si="77"/>
        <v>0</v>
      </c>
      <c r="Z350" s="21">
        <f>IF(
                            C350="INSUMO",
                            IFERROR(
                                INDEX(
                                    Insumos!F:F,
                                    MATCH(
                                        A350&amp;B350,
                                        Insumos!I:I,
                                        0)
                                ),
                                "Não encontrado"),
                            IFERROR(
                                INDEX(AA:AA,
                                    MATCH(
                                        A350&amp;B350,AG:AG,
                                        0)
                                ),
                                "Não encontrado")
                        )</f>
        <v>0.56000000000000005</v>
      </c>
      <c r="AA350" s="21">
        <f t="shared" si="78"/>
        <v>2.2400000000000002</v>
      </c>
      <c r="AB350" s="45"/>
      <c r="AC350" s="45"/>
      <c r="AD350" s="61" t="s">
        <v>89</v>
      </c>
      <c r="AE350" s="72"/>
      <c r="AF350" s="72"/>
    </row>
    <row r="351" spans="1:33" ht="25.5" x14ac:dyDescent="0.2">
      <c r="A351" s="54" t="s">
        <v>770</v>
      </c>
      <c r="B351" s="55" t="s">
        <v>98</v>
      </c>
      <c r="C351" s="69" t="s">
        <v>58</v>
      </c>
      <c r="D351" s="57" t="s">
        <v>488</v>
      </c>
      <c r="E351" s="57" t="s">
        <v>771</v>
      </c>
      <c r="F351" s="16" t="s">
        <v>56</v>
      </c>
      <c r="G351" s="16">
        <v>6</v>
      </c>
      <c r="H351" s="20">
        <f>IF(
                        C351="INSUMO",
                                        IFERROR(
                                            IF(
                                                INDEX(
                                                    Insumos!C:C,
                                                    MATCH(
                                                        A351&amp;B351,
                                                        Insumos!I:I,
                                                        0)
                                                )="Material",
                                                INDEX(
                                                    Insumos!F:F,
                                                    MATCH(
                                                        A351&amp;B351,
                                                        Insumos!I:I,
                                                        0)
                                                ),
                                                0
                                            ),
                                            "Não encontrado"),
                                        IFERROR(
                                            INDEX(I:I,
                                                MATCH(
                                                    A351&amp;B351,AG:AG,
                                                    0)
                                            ),
                                            "Não encontrado")
                                    )</f>
        <v>1.51</v>
      </c>
      <c r="I351" s="20">
        <f t="shared" si="69"/>
        <v>9.06</v>
      </c>
      <c r="J351" s="20">
        <f t="shared" si="70"/>
        <v>0</v>
      </c>
      <c r="K351" s="20">
        <f t="shared" si="70"/>
        <v>0</v>
      </c>
      <c r="L351" s="20">
        <f>IF(
                        C351="INSUMO",
                                        IFERROR(
                                            IF(
                                                INDEX(
                                                    Insumos!C:C,
                                                    MATCH(
                                                        A351&amp;B351,
                                                        Insumos!I:I,
                                                        0)
                                                )="Mao_obra",
                                                INDEX(
                                                    Insumos!F:F,
                                                    MATCH(
                                                        A351&amp;B351,
                                                        Insumos!I:I,
                                                        0)
                                                ),
                                                0
                                            ),
                                            "Não encontrado"),
                                        IFERROR(
                                            INDEX(M:M,
                                                MATCH(
                                                    A351&amp;B351,AG:AG,
                                                    0)
                                            ),
                                            "Não encontrado")
                                    )</f>
        <v>0</v>
      </c>
      <c r="M351" s="20">
        <f t="shared" si="71"/>
        <v>0</v>
      </c>
      <c r="N351" s="20">
        <f>IF(
                        C351="INSUMO",
                                        IFERROR(
                                            IF(
                                                INDEX(
                                                    Insumos!C:C,
                                                    MATCH(
                                                        A351&amp;B351,
                                                        Insumos!I:I,
                                                        0)
                                                )="Equipamento",
                                                INDEX(
                                                    Insumos!F:F,
                                                    MATCH(
                                                        A351&amp;B351,
                                                        Insumos!I:I,
                                                        0)
                                                ),
                                                0
                                            ),
                                            "Não encontrado"),
                                        IFERROR(
                                            INDEX(O:O,
                                                MATCH(
                                                    A351&amp;B351,AG:AG,
                                                    0)
                                            ),
                                            "Não encontrado")
                                    )</f>
        <v>0</v>
      </c>
      <c r="O351" s="20">
        <f t="shared" si="72"/>
        <v>0</v>
      </c>
      <c r="P351" s="20">
        <f>IF(
                        C351="INSUMO",
                                        IFERROR(
                                            IF(
                                                INDEX(
                                                    Insumos!C:C,
                                                    MATCH(
                                                        A351&amp;B351,
                                                        Insumos!I:I,
                                                        0)
                                                )="Transporte",
                                                INDEX(
                                                    Insumos!F:F,
                                                    MATCH(
                                                        A351&amp;B351,
                                                        Insumos!I:I,
                                                        0)
                                                ),
                                                0
                                            ),
                                            "Não encontrado"),
                                        IFERROR(
                                            INDEX(Q:Q,
                                                MATCH(
                                                    A351&amp;B351,AG:AG,
                                                    0)
                                            ),
                                            "Não encontrado")
                                    )</f>
        <v>0</v>
      </c>
      <c r="Q351" s="20">
        <f t="shared" si="73"/>
        <v>0</v>
      </c>
      <c r="R351" s="20">
        <f>IF(
                        C351="INSUMO",
                                        IFERROR(
                                            IF(
                                                INDEX(
                                                    Insumos!C:C,
                                                    MATCH(
                                                        A351&amp;B351,
                                                        Insumos!I:I,
                                                        0)
                                                )="Terceirizados",
                                                INDEX(
                                                    Insumos!F:F,
                                                    MATCH(
                                                        A351&amp;B351,
                                                        Insumos!I:I,
                                                        0)
                                                ),
                                                0
                                            ),
                                            "Não encontrado"),
                                        IFERROR(
                                            INDEX(S:S,
                                                MATCH(
                                                    A351&amp;B351,AG:AG,
                                                    0)
                                            ),
                                            "Não encontrado")
                                    )</f>
        <v>0</v>
      </c>
      <c r="S351" s="20">
        <f t="shared" si="74"/>
        <v>0</v>
      </c>
      <c r="T351" s="20">
        <f>IF(
                        C351="INSUMO",
                                        IFERROR(
                                            IF(
                                                INDEX(
                                                    Insumos!C:C,
                                                    MATCH(
                                                        A351&amp;B351,
                                                        Insumos!I:I,
                                                        0)
                                                )="Comissionamento",
                                                INDEX(
                                                    Insumos!F:F,
                                                    MATCH(
                                                        A351&amp;B351,
                                                        Insumos!I:I,
                                                        0)
                                                ),
                                                0
                                            ),
                                            "Não encontrado"),
                                        IFERROR(
                                            INDEX(U:U,
                                                MATCH(
                                                    A351&amp;B351,AG:AG,
                                                    0)
                                            ),
                                            "Não encontrado")
                                    )</f>
        <v>0</v>
      </c>
      <c r="U351" s="20">
        <f t="shared" si="75"/>
        <v>0</v>
      </c>
      <c r="V351" s="20">
        <f>IF(
                        C351="INSUMO",
                                        IFERROR(
                                            IF(
                                                INDEX(
                                                    Insumos!C:C,
                                                    MATCH(
                                                        A351&amp;B351,
                                                        Insumos!I:I,
                                                        0)
                                                )="Verba",
                                                INDEX(
                                                    Insumos!F:F,
                                                    MATCH(
                                                        A351&amp;B351,
                                                        Insumos!I:I,
                                                        0)
                                                ),
                                                0
                                            ),
                                            "Não encontrado"),
                                        IFERROR(
                                            INDEX(W:W,
                                                MATCH(
                                                    A351&amp;B351,AG:AG,
                                                    0)
                                            ),
                                            "Não encontrado")
                                    )</f>
        <v>0</v>
      </c>
      <c r="W351" s="20">
        <f t="shared" si="76"/>
        <v>0</v>
      </c>
      <c r="X351" s="20">
        <f>IF(
                        C351="INSUMO",
                                        IFERROR(
                                            IF(
                                                INDEX(
                                                    Insumos!C:C,
                                                    MATCH(
                                                        A351&amp;B351,
                                                        Insumos!I:I,
                                                        0)
                                                )="Outro",
                                                INDEX(
                                                    Insumos!F:F,
                                                    MATCH(
                                                        A351&amp;B351,
                                                        Insumos!I:I,
                                                        0)
                                                ),
                                                0
                                            ),
                                            "Não encontrado"),
                                        IFERROR(
                                            INDEX(Y:Y,
                                                MATCH(
                                                    A351&amp;B351,AG:AG,
                                                    0)
                                            ),
                                            "Não encontrado")
                                    )</f>
        <v>0</v>
      </c>
      <c r="Y351" s="20">
        <f t="shared" si="77"/>
        <v>0</v>
      </c>
      <c r="Z351" s="20">
        <f>IF(
                            C351="INSUMO",
                            IFERROR(
                                INDEX(
                                    Insumos!F:F,
                                    MATCH(
                                        A351&amp;B351,
                                        Insumos!I:I,
                                        0)
                                ),
                                "Não encontrado"),
                            IFERROR(
                                INDEX(AA:AA,
                                    MATCH(
                                        A351&amp;B351,AG:AG,
                                        0)
                                ),
                                "Não encontrado")
                        )</f>
        <v>1.51</v>
      </c>
      <c r="AA351" s="20">
        <f t="shared" si="78"/>
        <v>9.06</v>
      </c>
      <c r="AB351" s="44"/>
      <c r="AC351" s="44"/>
      <c r="AD351" s="57" t="s">
        <v>89</v>
      </c>
      <c r="AE351" s="70"/>
      <c r="AF351" s="70"/>
    </row>
    <row r="352" spans="1:33" ht="25.5" x14ac:dyDescent="0.2">
      <c r="A352" s="59" t="s">
        <v>772</v>
      </c>
      <c r="B352" s="60" t="s">
        <v>98</v>
      </c>
      <c r="C352" s="71" t="s">
        <v>58</v>
      </c>
      <c r="D352" s="61" t="s">
        <v>488</v>
      </c>
      <c r="E352" s="61" t="s">
        <v>773</v>
      </c>
      <c r="F352" s="17" t="s">
        <v>56</v>
      </c>
      <c r="G352" s="17">
        <v>9</v>
      </c>
      <c r="H352" s="21">
        <f>IF(
                        C352="INSUMO",
                                        IFERROR(
                                            IF(
                                                INDEX(
                                                    Insumos!C:C,
                                                    MATCH(
                                                        A352&amp;B352,
                                                        Insumos!I:I,
                                                        0)
                                                )="Material",
                                                INDEX(
                                                    Insumos!F:F,
                                                    MATCH(
                                                        A352&amp;B352,
                                                        Insumos!I:I,
                                                        0)
                                                ),
                                                0
                                            ),
                                            "Não encontrado"),
                                        IFERROR(
                                            INDEX(I:I,
                                                MATCH(
                                                    A352&amp;B352,AG:AG,
                                                    0)
                                            ),
                                            "Não encontrado")
                                    )</f>
        <v>0.61</v>
      </c>
      <c r="I352" s="21">
        <f t="shared" si="69"/>
        <v>5.49</v>
      </c>
      <c r="J352" s="21">
        <f t="shared" si="70"/>
        <v>0</v>
      </c>
      <c r="K352" s="21">
        <f t="shared" si="70"/>
        <v>0</v>
      </c>
      <c r="L352" s="21">
        <f>IF(
                        C352="INSUMO",
                                        IFERROR(
                                            IF(
                                                INDEX(
                                                    Insumos!C:C,
                                                    MATCH(
                                                        A352&amp;B352,
                                                        Insumos!I:I,
                                                        0)
                                                )="Mao_obra",
                                                INDEX(
                                                    Insumos!F:F,
                                                    MATCH(
                                                        A352&amp;B352,
                                                        Insumos!I:I,
                                                        0)
                                                ),
                                                0
                                            ),
                                            "Não encontrado"),
                                        IFERROR(
                                            INDEX(M:M,
                                                MATCH(
                                                    A352&amp;B352,AG:AG,
                                                    0)
                                            ),
                                            "Não encontrado")
                                    )</f>
        <v>0</v>
      </c>
      <c r="M352" s="21">
        <f t="shared" si="71"/>
        <v>0</v>
      </c>
      <c r="N352" s="21">
        <f>IF(
                        C352="INSUMO",
                                        IFERROR(
                                            IF(
                                                INDEX(
                                                    Insumos!C:C,
                                                    MATCH(
                                                        A352&amp;B352,
                                                        Insumos!I:I,
                                                        0)
                                                )="Equipamento",
                                                INDEX(
                                                    Insumos!F:F,
                                                    MATCH(
                                                        A352&amp;B352,
                                                        Insumos!I:I,
                                                        0)
                                                ),
                                                0
                                            ),
                                            "Não encontrado"),
                                        IFERROR(
                                            INDEX(O:O,
                                                MATCH(
                                                    A352&amp;B352,AG:AG,
                                                    0)
                                            ),
                                            "Não encontrado")
                                    )</f>
        <v>0</v>
      </c>
      <c r="O352" s="21">
        <f t="shared" si="72"/>
        <v>0</v>
      </c>
      <c r="P352" s="21">
        <f>IF(
                        C352="INSUMO",
                                        IFERROR(
                                            IF(
                                                INDEX(
                                                    Insumos!C:C,
                                                    MATCH(
                                                        A352&amp;B352,
                                                        Insumos!I:I,
                                                        0)
                                                )="Transporte",
                                                INDEX(
                                                    Insumos!F:F,
                                                    MATCH(
                                                        A352&amp;B352,
                                                        Insumos!I:I,
                                                        0)
                                                ),
                                                0
                                            ),
                                            "Não encontrado"),
                                        IFERROR(
                                            INDEX(Q:Q,
                                                MATCH(
                                                    A352&amp;B352,AG:AG,
                                                    0)
                                            ),
                                            "Não encontrado")
                                    )</f>
        <v>0</v>
      </c>
      <c r="Q352" s="21">
        <f t="shared" si="73"/>
        <v>0</v>
      </c>
      <c r="R352" s="21">
        <f>IF(
                        C352="INSUMO",
                                        IFERROR(
                                            IF(
                                                INDEX(
                                                    Insumos!C:C,
                                                    MATCH(
                                                        A352&amp;B352,
                                                        Insumos!I:I,
                                                        0)
                                                )="Terceirizados",
                                                INDEX(
                                                    Insumos!F:F,
                                                    MATCH(
                                                        A352&amp;B352,
                                                        Insumos!I:I,
                                                        0)
                                                ),
                                                0
                                            ),
                                            "Não encontrado"),
                                        IFERROR(
                                            INDEX(S:S,
                                                MATCH(
                                                    A352&amp;B352,AG:AG,
                                                    0)
                                            ),
                                            "Não encontrado")
                                    )</f>
        <v>0</v>
      </c>
      <c r="S352" s="21">
        <f t="shared" si="74"/>
        <v>0</v>
      </c>
      <c r="T352" s="21">
        <f>IF(
                        C352="INSUMO",
                                        IFERROR(
                                            IF(
                                                INDEX(
                                                    Insumos!C:C,
                                                    MATCH(
                                                        A352&amp;B352,
                                                        Insumos!I:I,
                                                        0)
                                                )="Comissionamento",
                                                INDEX(
                                                    Insumos!F:F,
                                                    MATCH(
                                                        A352&amp;B352,
                                                        Insumos!I:I,
                                                        0)
                                                ),
                                                0
                                            ),
                                            "Não encontrado"),
                                        IFERROR(
                                            INDEX(U:U,
                                                MATCH(
                                                    A352&amp;B352,AG:AG,
                                                    0)
                                            ),
                                            "Não encontrado")
                                    )</f>
        <v>0</v>
      </c>
      <c r="U352" s="21">
        <f t="shared" si="75"/>
        <v>0</v>
      </c>
      <c r="V352" s="21">
        <f>IF(
                        C352="INSUMO",
                                        IFERROR(
                                            IF(
                                                INDEX(
                                                    Insumos!C:C,
                                                    MATCH(
                                                        A352&amp;B352,
                                                        Insumos!I:I,
                                                        0)
                                                )="Verba",
                                                INDEX(
                                                    Insumos!F:F,
                                                    MATCH(
                                                        A352&amp;B352,
                                                        Insumos!I:I,
                                                        0)
                                                ),
                                                0
                                            ),
                                            "Não encontrado"),
                                        IFERROR(
                                            INDEX(W:W,
                                                MATCH(
                                                    A352&amp;B352,AG:AG,
                                                    0)
                                            ),
                                            "Não encontrado")
                                    )</f>
        <v>0</v>
      </c>
      <c r="W352" s="21">
        <f t="shared" si="76"/>
        <v>0</v>
      </c>
      <c r="X352" s="21">
        <f>IF(
                        C352="INSUMO",
                                        IFERROR(
                                            IF(
                                                INDEX(
                                                    Insumos!C:C,
                                                    MATCH(
                                                        A352&amp;B352,
                                                        Insumos!I:I,
                                                        0)
                                                )="Outro",
                                                INDEX(
                                                    Insumos!F:F,
                                                    MATCH(
                                                        A352&amp;B352,
                                                        Insumos!I:I,
                                                        0)
                                                ),
                                                0
                                            ),
                                            "Não encontrado"),
                                        IFERROR(
                                            INDEX(Y:Y,
                                                MATCH(
                                                    A352&amp;B352,AG:AG,
                                                    0)
                                            ),
                                            "Não encontrado")
                                    )</f>
        <v>0</v>
      </c>
      <c r="Y352" s="21">
        <f t="shared" si="77"/>
        <v>0</v>
      </c>
      <c r="Z352" s="21">
        <f>IF(
                            C352="INSUMO",
                            IFERROR(
                                INDEX(
                                    Insumos!F:F,
                                    MATCH(
                                        A352&amp;B352,
                                        Insumos!I:I,
                                        0)
                                ),
                                "Não encontrado"),
                            IFERROR(
                                INDEX(AA:AA,
                                    MATCH(
                                        A352&amp;B352,AG:AG,
                                        0)
                                ),
                                "Não encontrado")
                        )</f>
        <v>0.61</v>
      </c>
      <c r="AA352" s="21">
        <f t="shared" si="78"/>
        <v>5.49</v>
      </c>
      <c r="AB352" s="45"/>
      <c r="AC352" s="45"/>
      <c r="AD352" s="61" t="s">
        <v>89</v>
      </c>
      <c r="AE352" s="72"/>
      <c r="AF352" s="72"/>
    </row>
    <row r="353" spans="1:33" ht="25.5" x14ac:dyDescent="0.2">
      <c r="A353" s="54" t="s">
        <v>774</v>
      </c>
      <c r="B353" s="55" t="s">
        <v>98</v>
      </c>
      <c r="C353" s="69" t="s">
        <v>58</v>
      </c>
      <c r="D353" s="57" t="s">
        <v>488</v>
      </c>
      <c r="E353" s="57" t="s">
        <v>775</v>
      </c>
      <c r="F353" s="16" t="s">
        <v>56</v>
      </c>
      <c r="G353" s="16">
        <v>10</v>
      </c>
      <c r="H353" s="20">
        <f>IF(
                        C353="INSUMO",
                                        IFERROR(
                                            IF(
                                                INDEX(
                                                    Insumos!C:C,
                                                    MATCH(
                                                        A353&amp;B353,
                                                        Insumos!I:I,
                                                        0)
                                                )="Material",
                                                INDEX(
                                                    Insumos!F:F,
                                                    MATCH(
                                                        A353&amp;B353,
                                                        Insumos!I:I,
                                                        0)
                                                ),
                                                0
                                            ),
                                            "Não encontrado"),
                                        IFERROR(
                                            INDEX(I:I,
                                                MATCH(
                                                    A353&amp;B353,AG:AG,
                                                    0)
                                            ),
                                            "Não encontrado")
                                    )</f>
        <v>1.02</v>
      </c>
      <c r="I353" s="20">
        <f t="shared" si="69"/>
        <v>10.199999999999999</v>
      </c>
      <c r="J353" s="20">
        <f t="shared" si="70"/>
        <v>0</v>
      </c>
      <c r="K353" s="20">
        <f t="shared" si="70"/>
        <v>0</v>
      </c>
      <c r="L353" s="20">
        <f>IF(
                        C353="INSUMO",
                                        IFERROR(
                                            IF(
                                                INDEX(
                                                    Insumos!C:C,
                                                    MATCH(
                                                        A353&amp;B353,
                                                        Insumos!I:I,
                                                        0)
                                                )="Mao_obra",
                                                INDEX(
                                                    Insumos!F:F,
                                                    MATCH(
                                                        A353&amp;B353,
                                                        Insumos!I:I,
                                                        0)
                                                ),
                                                0
                                            ),
                                            "Não encontrado"),
                                        IFERROR(
                                            INDEX(M:M,
                                                MATCH(
                                                    A353&amp;B353,AG:AG,
                                                    0)
                                            ),
                                            "Não encontrado")
                                    )</f>
        <v>0</v>
      </c>
      <c r="M353" s="20">
        <f t="shared" si="71"/>
        <v>0</v>
      </c>
      <c r="N353" s="20">
        <f>IF(
                        C353="INSUMO",
                                        IFERROR(
                                            IF(
                                                INDEX(
                                                    Insumos!C:C,
                                                    MATCH(
                                                        A353&amp;B353,
                                                        Insumos!I:I,
                                                        0)
                                                )="Equipamento",
                                                INDEX(
                                                    Insumos!F:F,
                                                    MATCH(
                                                        A353&amp;B353,
                                                        Insumos!I:I,
                                                        0)
                                                ),
                                                0
                                            ),
                                            "Não encontrado"),
                                        IFERROR(
                                            INDEX(O:O,
                                                MATCH(
                                                    A353&amp;B353,AG:AG,
                                                    0)
                                            ),
                                            "Não encontrado")
                                    )</f>
        <v>0</v>
      </c>
      <c r="O353" s="20">
        <f t="shared" si="72"/>
        <v>0</v>
      </c>
      <c r="P353" s="20">
        <f>IF(
                        C353="INSUMO",
                                        IFERROR(
                                            IF(
                                                INDEX(
                                                    Insumos!C:C,
                                                    MATCH(
                                                        A353&amp;B353,
                                                        Insumos!I:I,
                                                        0)
                                                )="Transporte",
                                                INDEX(
                                                    Insumos!F:F,
                                                    MATCH(
                                                        A353&amp;B353,
                                                        Insumos!I:I,
                                                        0)
                                                ),
                                                0
                                            ),
                                            "Não encontrado"),
                                        IFERROR(
                                            INDEX(Q:Q,
                                                MATCH(
                                                    A353&amp;B353,AG:AG,
                                                    0)
                                            ),
                                            "Não encontrado")
                                    )</f>
        <v>0</v>
      </c>
      <c r="Q353" s="20">
        <f t="shared" si="73"/>
        <v>0</v>
      </c>
      <c r="R353" s="20">
        <f>IF(
                        C353="INSUMO",
                                        IFERROR(
                                            IF(
                                                INDEX(
                                                    Insumos!C:C,
                                                    MATCH(
                                                        A353&amp;B353,
                                                        Insumos!I:I,
                                                        0)
                                                )="Terceirizados",
                                                INDEX(
                                                    Insumos!F:F,
                                                    MATCH(
                                                        A353&amp;B353,
                                                        Insumos!I:I,
                                                        0)
                                                ),
                                                0
                                            ),
                                            "Não encontrado"),
                                        IFERROR(
                                            INDEX(S:S,
                                                MATCH(
                                                    A353&amp;B353,AG:AG,
                                                    0)
                                            ),
                                            "Não encontrado")
                                    )</f>
        <v>0</v>
      </c>
      <c r="S353" s="20">
        <f t="shared" si="74"/>
        <v>0</v>
      </c>
      <c r="T353" s="20">
        <f>IF(
                        C353="INSUMO",
                                        IFERROR(
                                            IF(
                                                INDEX(
                                                    Insumos!C:C,
                                                    MATCH(
                                                        A353&amp;B353,
                                                        Insumos!I:I,
                                                        0)
                                                )="Comissionamento",
                                                INDEX(
                                                    Insumos!F:F,
                                                    MATCH(
                                                        A353&amp;B353,
                                                        Insumos!I:I,
                                                        0)
                                                ),
                                                0
                                            ),
                                            "Não encontrado"),
                                        IFERROR(
                                            INDEX(U:U,
                                                MATCH(
                                                    A353&amp;B353,AG:AG,
                                                    0)
                                            ),
                                            "Não encontrado")
                                    )</f>
        <v>0</v>
      </c>
      <c r="U353" s="20">
        <f t="shared" si="75"/>
        <v>0</v>
      </c>
      <c r="V353" s="20">
        <f>IF(
                        C353="INSUMO",
                                        IFERROR(
                                            IF(
                                                INDEX(
                                                    Insumos!C:C,
                                                    MATCH(
                                                        A353&amp;B353,
                                                        Insumos!I:I,
                                                        0)
                                                )="Verba",
                                                INDEX(
                                                    Insumos!F:F,
                                                    MATCH(
                                                        A353&amp;B353,
                                                        Insumos!I:I,
                                                        0)
                                                ),
                                                0
                                            ),
                                            "Não encontrado"),
                                        IFERROR(
                                            INDEX(W:W,
                                                MATCH(
                                                    A353&amp;B353,AG:AG,
                                                    0)
                                            ),
                                            "Não encontrado")
                                    )</f>
        <v>0</v>
      </c>
      <c r="W353" s="20">
        <f t="shared" si="76"/>
        <v>0</v>
      </c>
      <c r="X353" s="20">
        <f>IF(
                        C353="INSUMO",
                                        IFERROR(
                                            IF(
                                                INDEX(
                                                    Insumos!C:C,
                                                    MATCH(
                                                        A353&amp;B353,
                                                        Insumos!I:I,
                                                        0)
                                                )="Outro",
                                                INDEX(
                                                    Insumos!F:F,
                                                    MATCH(
                                                        A353&amp;B353,
                                                        Insumos!I:I,
                                                        0)
                                                ),
                                                0
                                            ),
                                            "Não encontrado"),
                                        IFERROR(
                                            INDEX(Y:Y,
                                                MATCH(
                                                    A353&amp;B353,AG:AG,
                                                    0)
                                            ),
                                            "Não encontrado")
                                    )</f>
        <v>0</v>
      </c>
      <c r="Y353" s="20">
        <f t="shared" si="77"/>
        <v>0</v>
      </c>
      <c r="Z353" s="20">
        <f>IF(
                            C353="INSUMO",
                            IFERROR(
                                INDEX(
                                    Insumos!F:F,
                                    MATCH(
                                        A353&amp;B353,
                                        Insumos!I:I,
                                        0)
                                ),
                                "Não encontrado"),
                            IFERROR(
                                INDEX(AA:AA,
                                    MATCH(
                                        A353&amp;B353,AG:AG,
                                        0)
                                ),
                                "Não encontrado")
                        )</f>
        <v>1.02</v>
      </c>
      <c r="AA353" s="20">
        <f t="shared" si="78"/>
        <v>10.199999999999999</v>
      </c>
      <c r="AB353" s="44"/>
      <c r="AC353" s="44"/>
      <c r="AD353" s="57" t="s">
        <v>89</v>
      </c>
      <c r="AE353" s="70"/>
      <c r="AF353" s="70"/>
    </row>
    <row r="354" spans="1:33" ht="25.5" x14ac:dyDescent="0.2">
      <c r="A354" s="63" t="s">
        <v>439</v>
      </c>
      <c r="B354" s="64" t="s">
        <v>98</v>
      </c>
      <c r="C354" s="65" t="s">
        <v>89</v>
      </c>
      <c r="D354" s="66" t="s">
        <v>488</v>
      </c>
      <c r="E354" s="66" t="s">
        <v>440</v>
      </c>
      <c r="F354" s="67" t="s">
        <v>56</v>
      </c>
      <c r="G354" s="22"/>
      <c r="H354" s="23"/>
      <c r="I354" s="23">
        <f>SUM(I355:I362)</f>
        <v>87.083891999999992</v>
      </c>
      <c r="J354" s="23"/>
      <c r="K354" s="23">
        <f>SUM(K355:K362)</f>
        <v>2165.0457509188</v>
      </c>
      <c r="L354" s="23"/>
      <c r="M354" s="23">
        <f>SUM(M355:M362)</f>
        <v>125.7557509188</v>
      </c>
      <c r="N354" s="23"/>
      <c r="O354" s="23">
        <f>SUM(O355:O362)</f>
        <v>2039.29</v>
      </c>
      <c r="P354" s="23"/>
      <c r="Q354" s="23">
        <f>SUM(Q355:Q362)</f>
        <v>0</v>
      </c>
      <c r="R354" s="23"/>
      <c r="S354" s="23">
        <f>SUM(S355:S362)</f>
        <v>0</v>
      </c>
      <c r="T354" s="23"/>
      <c r="U354" s="23">
        <f>SUM(U355:U362)</f>
        <v>0</v>
      </c>
      <c r="V354" s="23"/>
      <c r="W354" s="23">
        <f>SUM(W355:W362)</f>
        <v>0</v>
      </c>
      <c r="X354" s="23"/>
      <c r="Y354" s="23">
        <f>SUM(Y355:Y362)</f>
        <v>0</v>
      </c>
      <c r="Z354" s="23"/>
      <c r="AA354" s="23">
        <f>SUM(AA355:AA362)</f>
        <v>2252.1296429187992</v>
      </c>
      <c r="AB354" s="43" t="s">
        <v>89</v>
      </c>
      <c r="AC354" s="43"/>
      <c r="AD354" s="66" t="s">
        <v>89</v>
      </c>
      <c r="AE354" s="68" t="s">
        <v>89</v>
      </c>
      <c r="AF354" s="68" t="s">
        <v>763</v>
      </c>
      <c r="AG354" t="str">
        <f>A354&amp;B354&amp;C354</f>
        <v>103246SINAPI</v>
      </c>
    </row>
    <row r="355" spans="1:33" ht="25.5" x14ac:dyDescent="0.2">
      <c r="A355" s="59" t="s">
        <v>759</v>
      </c>
      <c r="B355" s="60" t="s">
        <v>98</v>
      </c>
      <c r="C355" s="71" t="s">
        <v>46</v>
      </c>
      <c r="D355" s="61" t="s">
        <v>488</v>
      </c>
      <c r="E355" s="61" t="s">
        <v>760</v>
      </c>
      <c r="F355" s="17" t="s">
        <v>511</v>
      </c>
      <c r="G355" s="17">
        <v>2.3334000000000001</v>
      </c>
      <c r="H355" s="21">
        <f>IF(
                        C355="INSUMO",
                                        IFERROR(
                                            IF(
                                                INDEX(
                                                    Insumos!C:C,
                                                    MATCH(
                                                        A355&amp;B355,
                                                        Insumos!I:I,
                                                        0)
                                                )="Material",
                                                INDEX(
                                                    Insumos!F:F,
                                                    MATCH(
                                                        A355&amp;B355,
                                                        Insumos!I:I,
                                                        0)
                                                ),
                                                0
                                            ),
                                            "Não encontrado"),
                                        IFERROR(
                                            INDEX(I:I,
                                                MATCH(
                                                    A355&amp;B355,AG:AG,
                                                    0)
                                            ),
                                            "Não encontrado")
                                    )</f>
        <v>4.25</v>
      </c>
      <c r="I355" s="21">
        <f t="shared" ref="I355:I362" si="79">H355*G355/1</f>
        <v>9.9169499999999999</v>
      </c>
      <c r="J355" s="21">
        <f t="shared" ref="J355:K362" si="80">T355 + N355 + L355 + X355 + R355 + P355 + V355</f>
        <v>34.775676000000004</v>
      </c>
      <c r="K355" s="21">
        <f t="shared" si="80"/>
        <v>81.145562378400015</v>
      </c>
      <c r="L355" s="21">
        <f>IF(
                        C355="INSUMO",
                                        IFERROR(
                                            IF(
                                                INDEX(
                                                    Insumos!C:C,
                                                    MATCH(
                                                        A355&amp;B355,
                                                        Insumos!I:I,
                                                        0)
                                                )="Mao_obra",
                                                INDEX(
                                                    Insumos!F:F,
                                                    MATCH(
                                                        A355&amp;B355,
                                                        Insumos!I:I,
                                                        0)
                                                ),
                                                0
                                            ),
                                            "Não encontrado"),
                                        IFERROR(
                                            INDEX(M:M,
                                                MATCH(
                                                    A355&amp;B355,AG:AG,
                                                    0)
                                            ),
                                            "Não encontrado")
                                    )</f>
        <v>34.775676000000004</v>
      </c>
      <c r="M355" s="21">
        <f t="shared" ref="M355:M362" si="81">L355*G355/1</f>
        <v>81.145562378400015</v>
      </c>
      <c r="N355" s="21">
        <f>IF(
                        C355="INSUMO",
                                        IFERROR(
                                            IF(
                                                INDEX(
                                                    Insumos!C:C,
                                                    MATCH(
                                                        A355&amp;B355,
                                                        Insumos!I:I,
                                                        0)
                                                )="Equipamento",
                                                INDEX(
                                                    Insumos!F:F,
                                                    MATCH(
                                                        A355&amp;B355,
                                                        Insumos!I:I,
                                                        0)
                                                ),
                                                0
                                            ),
                                            "Não encontrado"),
                                        IFERROR(
                                            INDEX(O:O,
                                                MATCH(
                                                    A355&amp;B355,AG:AG,
                                                    0)
                                            ),
                                            "Não encontrado")
                                    )</f>
        <v>0</v>
      </c>
      <c r="O355" s="21">
        <f t="shared" ref="O355:O362" si="82">N355*G355/1</f>
        <v>0</v>
      </c>
      <c r="P355" s="21">
        <f>IF(
                        C355="INSUMO",
                                        IFERROR(
                                            IF(
                                                INDEX(
                                                    Insumos!C:C,
                                                    MATCH(
                                                        A355&amp;B355,
                                                        Insumos!I:I,
                                                        0)
                                                )="Transporte",
                                                INDEX(
                                                    Insumos!F:F,
                                                    MATCH(
                                                        A355&amp;B355,
                                                        Insumos!I:I,
                                                        0)
                                                ),
                                                0
                                            ),
                                            "Não encontrado"),
                                        IFERROR(
                                            INDEX(Q:Q,
                                                MATCH(
                                                    A355&amp;B355,AG:AG,
                                                    0)
                                            ),
                                            "Não encontrado")
                                    )</f>
        <v>0</v>
      </c>
      <c r="Q355" s="21">
        <f t="shared" ref="Q355:Q362" si="83">P355*G355/1</f>
        <v>0</v>
      </c>
      <c r="R355" s="21">
        <f>IF(
                        C355="INSUMO",
                                        IFERROR(
                                            IF(
                                                INDEX(
                                                    Insumos!C:C,
                                                    MATCH(
                                                        A355&amp;B355,
                                                        Insumos!I:I,
                                                        0)
                                                )="Terceirizados",
                                                INDEX(
                                                    Insumos!F:F,
                                                    MATCH(
                                                        A355&amp;B355,
                                                        Insumos!I:I,
                                                        0)
                                                ),
                                                0
                                            ),
                                            "Não encontrado"),
                                        IFERROR(
                                            INDEX(S:S,
                                                MATCH(
                                                    A355&amp;B355,AG:AG,
                                                    0)
                                            ),
                                            "Não encontrado")
                                    )</f>
        <v>0</v>
      </c>
      <c r="S355" s="21">
        <f t="shared" ref="S355:S362" si="84">R355*G355/1</f>
        <v>0</v>
      </c>
      <c r="T355" s="21">
        <f>IF(
                        C355="INSUMO",
                                        IFERROR(
                                            IF(
                                                INDEX(
                                                    Insumos!C:C,
                                                    MATCH(
                                                        A355&amp;B355,
                                                        Insumos!I:I,
                                                        0)
                                                )="Comissionamento",
                                                INDEX(
                                                    Insumos!F:F,
                                                    MATCH(
                                                        A355&amp;B355,
                                                        Insumos!I:I,
                                                        0)
                                                ),
                                                0
                                            ),
                                            "Não encontrado"),
                                        IFERROR(
                                            INDEX(U:U,
                                                MATCH(
                                                    A355&amp;B355,AG:AG,
                                                    0)
                                            ),
                                            "Não encontrado")
                                    )</f>
        <v>0</v>
      </c>
      <c r="U355" s="21">
        <f t="shared" ref="U355:U362" si="85">T355*G355/1</f>
        <v>0</v>
      </c>
      <c r="V355" s="21">
        <f>IF(
                        C355="INSUMO",
                                        IFERROR(
                                            IF(
                                                INDEX(
                                                    Insumos!C:C,
                                                    MATCH(
                                                        A355&amp;B355,
                                                        Insumos!I:I,
                                                        0)
                                                )="Verba",
                                                INDEX(
                                                    Insumos!F:F,
                                                    MATCH(
                                                        A355&amp;B355,
                                                        Insumos!I:I,
                                                        0)
                                                ),
                                                0
                                            ),
                                            "Não encontrado"),
                                        IFERROR(
                                            INDEX(W:W,
                                                MATCH(
                                                    A355&amp;B355,AG:AG,
                                                    0)
                                            ),
                                            "Não encontrado")
                                    )</f>
        <v>0</v>
      </c>
      <c r="W355" s="21">
        <f t="shared" ref="W355:W362" si="86">V355*G355/1</f>
        <v>0</v>
      </c>
      <c r="X355" s="21">
        <f>IF(
                        C355="INSUMO",
                                        IFERROR(
                                            IF(
                                                INDEX(
                                                    Insumos!C:C,
                                                    MATCH(
                                                        A355&amp;B355,
                                                        Insumos!I:I,
                                                        0)
                                                )="Outro",
                                                INDEX(
                                                    Insumos!F:F,
                                                    MATCH(
                                                        A355&amp;B355,
                                                        Insumos!I:I,
                                                        0)
                                                ),
                                                0
                                            ),
                                            "Não encontrado"),
                                        IFERROR(
                                            INDEX(Y:Y,
                                                MATCH(
                                                    A355&amp;B355,AG:AG,
                                                    0)
                                            ),
                                            "Não encontrado")
                                    )</f>
        <v>0</v>
      </c>
      <c r="Y355" s="21">
        <f t="shared" ref="Y355:Y362" si="87">X355*G355/1</f>
        <v>0</v>
      </c>
      <c r="Z355" s="21">
        <f>IF(
                            C355="INSUMO",
                            IFERROR(
                                INDEX(
                                    Insumos!F:F,
                                    MATCH(
                                        A355&amp;B355,
                                        Insumos!I:I,
                                        0)
                                ),
                                "Não encontrado"),
                            IFERROR(
                                INDEX(AA:AA,
                                    MATCH(
                                        A355&amp;B355,AG:AG,
                                        0)
                                ),
                                "Não encontrado")
                        )</f>
        <v>39.025676000000004</v>
      </c>
      <c r="AA355" s="21">
        <f t="shared" ref="AA355:AA362" si="88">G355*Z355</f>
        <v>91.062512378400015</v>
      </c>
      <c r="AB355" s="45"/>
      <c r="AC355" s="45"/>
      <c r="AD355" s="61" t="s">
        <v>89</v>
      </c>
      <c r="AE355" s="72"/>
      <c r="AF355" s="72"/>
    </row>
    <row r="356" spans="1:33" ht="25.5" x14ac:dyDescent="0.2">
      <c r="A356" s="54" t="s">
        <v>761</v>
      </c>
      <c r="B356" s="55" t="s">
        <v>98</v>
      </c>
      <c r="C356" s="69" t="s">
        <v>46</v>
      </c>
      <c r="D356" s="57" t="s">
        <v>488</v>
      </c>
      <c r="E356" s="57" t="s">
        <v>762</v>
      </c>
      <c r="F356" s="16" t="s">
        <v>511</v>
      </c>
      <c r="G356" s="16">
        <v>2.3334000000000001</v>
      </c>
      <c r="H356" s="20">
        <f>IF(
                        C356="INSUMO",
                                        IFERROR(
                                            IF(
                                                INDEX(
                                                    Insumos!C:C,
                                                    MATCH(
                                                        A356&amp;B356,
                                                        Insumos!I:I,
                                                        0)
                                                )="Material",
                                                INDEX(
                                                    Insumos!F:F,
                                                    MATCH(
                                                        A356&amp;B356,
                                                        Insumos!I:I,
                                                        0)
                                                ),
                                                0
                                            ),
                                            "Não encontrado"),
                                        IFERROR(
                                            INDEX(I:I,
                                                MATCH(
                                                    A356&amp;B356,AG:AG,
                                                    0)
                                            ),
                                            "Não encontrado")
                                    )</f>
        <v>4.13</v>
      </c>
      <c r="I356" s="20">
        <f t="shared" si="79"/>
        <v>9.6369419999999995</v>
      </c>
      <c r="J356" s="20">
        <f t="shared" si="80"/>
        <v>19.118105999999997</v>
      </c>
      <c r="K356" s="20">
        <f t="shared" si="80"/>
        <v>44.610188540399996</v>
      </c>
      <c r="L356" s="20">
        <f>IF(
                        C356="INSUMO",
                                        IFERROR(
                                            IF(
                                                INDEX(
                                                    Insumos!C:C,
                                                    MATCH(
                                                        A356&amp;B356,
                                                        Insumos!I:I,
                                                        0)
                                                )="Mao_obra",
                                                INDEX(
                                                    Insumos!F:F,
                                                    MATCH(
                                                        A356&amp;B356,
                                                        Insumos!I:I,
                                                        0)
                                                ),
                                                0
                                            ),
                                            "Não encontrado"),
                                        IFERROR(
                                            INDEX(M:M,
                                                MATCH(
                                                    A356&amp;B356,AG:AG,
                                                    0)
                                            ),
                                            "Não encontrado")
                                    )</f>
        <v>19.118105999999997</v>
      </c>
      <c r="M356" s="20">
        <f t="shared" si="81"/>
        <v>44.610188540399996</v>
      </c>
      <c r="N356" s="20">
        <f>IF(
                        C356="INSUMO",
                                        IFERROR(
                                            IF(
                                                INDEX(
                                                    Insumos!C:C,
                                                    MATCH(
                                                        A356&amp;B356,
                                                        Insumos!I:I,
                                                        0)
                                                )="Equipamento",
                                                INDEX(
                                                    Insumos!F:F,
                                                    MATCH(
                                                        A356&amp;B356,
                                                        Insumos!I:I,
                                                        0)
                                                ),
                                                0
                                            ),
                                            "Não encontrado"),
                                        IFERROR(
                                            INDEX(O:O,
                                                MATCH(
                                                    A356&amp;B356,AG:AG,
                                                    0)
                                            ),
                                            "Não encontrado")
                                    )</f>
        <v>0</v>
      </c>
      <c r="O356" s="20">
        <f t="shared" si="82"/>
        <v>0</v>
      </c>
      <c r="P356" s="20">
        <f>IF(
                        C356="INSUMO",
                                        IFERROR(
                                            IF(
                                                INDEX(
                                                    Insumos!C:C,
                                                    MATCH(
                                                        A356&amp;B356,
                                                        Insumos!I:I,
                                                        0)
                                                )="Transporte",
                                                INDEX(
                                                    Insumos!F:F,
                                                    MATCH(
                                                        A356&amp;B356,
                                                        Insumos!I:I,
                                                        0)
                                                ),
                                                0
                                            ),
                                            "Não encontrado"),
                                        IFERROR(
                                            INDEX(Q:Q,
                                                MATCH(
                                                    A356&amp;B356,AG:AG,
                                                    0)
                                            ),
                                            "Não encontrado")
                                    )</f>
        <v>0</v>
      </c>
      <c r="Q356" s="20">
        <f t="shared" si="83"/>
        <v>0</v>
      </c>
      <c r="R356" s="20">
        <f>IF(
                        C356="INSUMO",
                                        IFERROR(
                                            IF(
                                                INDEX(
                                                    Insumos!C:C,
                                                    MATCH(
                                                        A356&amp;B356,
                                                        Insumos!I:I,
                                                        0)
                                                )="Terceirizados",
                                                INDEX(
                                                    Insumos!F:F,
                                                    MATCH(
                                                        A356&amp;B356,
                                                        Insumos!I:I,
                                                        0)
                                                ),
                                                0
                                            ),
                                            "Não encontrado"),
                                        IFERROR(
                                            INDEX(S:S,
                                                MATCH(
                                                    A356&amp;B356,AG:AG,
                                                    0)
                                            ),
                                            "Não encontrado")
                                    )</f>
        <v>0</v>
      </c>
      <c r="S356" s="20">
        <f t="shared" si="84"/>
        <v>0</v>
      </c>
      <c r="T356" s="20">
        <f>IF(
                        C356="INSUMO",
                                        IFERROR(
                                            IF(
                                                INDEX(
                                                    Insumos!C:C,
                                                    MATCH(
                                                        A356&amp;B356,
                                                        Insumos!I:I,
                                                        0)
                                                )="Comissionamento",
                                                INDEX(
                                                    Insumos!F:F,
                                                    MATCH(
                                                        A356&amp;B356,
                                                        Insumos!I:I,
                                                        0)
                                                ),
                                                0
                                            ),
                                            "Não encontrado"),
                                        IFERROR(
                                            INDEX(U:U,
                                                MATCH(
                                                    A356&amp;B356,AG:AG,
                                                    0)
                                            ),
                                            "Não encontrado")
                                    )</f>
        <v>0</v>
      </c>
      <c r="U356" s="20">
        <f t="shared" si="85"/>
        <v>0</v>
      </c>
      <c r="V356" s="20">
        <f>IF(
                        C356="INSUMO",
                                        IFERROR(
                                            IF(
                                                INDEX(
                                                    Insumos!C:C,
                                                    MATCH(
                                                        A356&amp;B356,
                                                        Insumos!I:I,
                                                        0)
                                                )="Verba",
                                                INDEX(
                                                    Insumos!F:F,
                                                    MATCH(
                                                        A356&amp;B356,
                                                        Insumos!I:I,
                                                        0)
                                                ),
                                                0
                                            ),
                                            "Não encontrado"),
                                        IFERROR(
                                            INDEX(W:W,
                                                MATCH(
                                                    A356&amp;B356,AG:AG,
                                                    0)
                                            ),
                                            "Não encontrado")
                                    )</f>
        <v>0</v>
      </c>
      <c r="W356" s="20">
        <f t="shared" si="86"/>
        <v>0</v>
      </c>
      <c r="X356" s="20">
        <f>IF(
                        C356="INSUMO",
                                        IFERROR(
                                            IF(
                                                INDEX(
                                                    Insumos!C:C,
                                                    MATCH(
                                                        A356&amp;B356,
                                                        Insumos!I:I,
                                                        0)
                                                )="Outro",
                                                INDEX(
                                                    Insumos!F:F,
                                                    MATCH(
                                                        A356&amp;B356,
                                                        Insumos!I:I,
                                                        0)
                                                ),
                                                0
                                            ),
                                            "Não encontrado"),
                                        IFERROR(
                                            INDEX(Y:Y,
                                                MATCH(
                                                    A356&amp;B356,AG:AG,
                                                    0)
                                            ),
                                            "Não encontrado")
                                    )</f>
        <v>0</v>
      </c>
      <c r="Y356" s="20">
        <f t="shared" si="87"/>
        <v>0</v>
      </c>
      <c r="Z356" s="20">
        <f>IF(
                            C356="INSUMO",
                            IFERROR(
                                INDEX(
                                    Insumos!F:F,
                                    MATCH(
                                        A356&amp;B356,
                                        Insumos!I:I,
                                        0)
                                ),
                                "Não encontrado"),
                            IFERROR(
                                INDEX(AA:AA,
                                    MATCH(
                                        A356&amp;B356,AG:AG,
                                        0)
                                ),
                                "Não encontrado")
                        )</f>
        <v>23.248106</v>
      </c>
      <c r="AA356" s="20">
        <f t="shared" si="88"/>
        <v>54.247130540400001</v>
      </c>
      <c r="AB356" s="44"/>
      <c r="AC356" s="44"/>
      <c r="AD356" s="57" t="s">
        <v>89</v>
      </c>
      <c r="AE356" s="70"/>
      <c r="AF356" s="70"/>
    </row>
    <row r="357" spans="1:33" ht="38.25" x14ac:dyDescent="0.2">
      <c r="A357" s="59" t="s">
        <v>776</v>
      </c>
      <c r="B357" s="60" t="s">
        <v>98</v>
      </c>
      <c r="C357" s="71" t="s">
        <v>58</v>
      </c>
      <c r="D357" s="61" t="s">
        <v>488</v>
      </c>
      <c r="E357" s="61" t="s">
        <v>777</v>
      </c>
      <c r="F357" s="17" t="s">
        <v>56</v>
      </c>
      <c r="G357" s="17">
        <v>1</v>
      </c>
      <c r="H357" s="21">
        <f>IF(
                        C357="INSUMO",
                                        IFERROR(
                                            IF(
                                                INDEX(
                                                    Insumos!C:C,
                                                    MATCH(
                                                        A357&amp;B357,
                                                        Insumos!I:I,
                                                        0)
                                                )="Material",
                                                INDEX(
                                                    Insumos!F:F,
                                                    MATCH(
                                                        A357&amp;B357,
                                                        Insumos!I:I,
                                                        0)
                                                ),
                                                0
                                            ),
                                            "Não encontrado"),
                                        IFERROR(
                                            INDEX(I:I,
                                                MATCH(
                                                    A357&amp;B357,AG:AG,
                                                    0)
                                            ),
                                            "Não encontrado")
                                    )</f>
        <v>0</v>
      </c>
      <c r="I357" s="21">
        <f t="shared" si="79"/>
        <v>0</v>
      </c>
      <c r="J357" s="21">
        <f t="shared" si="80"/>
        <v>2039.29</v>
      </c>
      <c r="K357" s="21">
        <f t="shared" si="80"/>
        <v>2039.29</v>
      </c>
      <c r="L357" s="21">
        <f>IF(
                        C357="INSUMO",
                                        IFERROR(
                                            IF(
                                                INDEX(
                                                    Insumos!C:C,
                                                    MATCH(
                                                        A357&amp;B357,
                                                        Insumos!I:I,
                                                        0)
                                                )="Mao_obra",
                                                INDEX(
                                                    Insumos!F:F,
                                                    MATCH(
                                                        A357&amp;B357,
                                                        Insumos!I:I,
                                                        0)
                                                ),
                                                0
                                            ),
                                            "Não encontrado"),
                                        IFERROR(
                                            INDEX(M:M,
                                                MATCH(
                                                    A357&amp;B357,AG:AG,
                                                    0)
                                            ),
                                            "Não encontrado")
                                    )</f>
        <v>0</v>
      </c>
      <c r="M357" s="21">
        <f t="shared" si="81"/>
        <v>0</v>
      </c>
      <c r="N357" s="21">
        <f>IF(
                        C357="INSUMO",
                                        IFERROR(
                                            IF(
                                                INDEX(
                                                    Insumos!C:C,
                                                    MATCH(
                                                        A357&amp;B357,
                                                        Insumos!I:I,
                                                        0)
                                                )="Equipamento",
                                                INDEX(
                                                    Insumos!F:F,
                                                    MATCH(
                                                        A357&amp;B357,
                                                        Insumos!I:I,
                                                        0)
                                                ),
                                                0
                                            ),
                                            "Não encontrado"),
                                        IFERROR(
                                            INDEX(O:O,
                                                MATCH(
                                                    A357&amp;B357,AG:AG,
                                                    0)
                                            ),
                                            "Não encontrado")
                                    )</f>
        <v>2039.29</v>
      </c>
      <c r="O357" s="21">
        <f t="shared" si="82"/>
        <v>2039.29</v>
      </c>
      <c r="P357" s="21">
        <f>IF(
                        C357="INSUMO",
                                        IFERROR(
                                            IF(
                                                INDEX(
                                                    Insumos!C:C,
                                                    MATCH(
                                                        A357&amp;B357,
                                                        Insumos!I:I,
                                                        0)
                                                )="Transporte",
                                                INDEX(
                                                    Insumos!F:F,
                                                    MATCH(
                                                        A357&amp;B357,
                                                        Insumos!I:I,
                                                        0)
                                                ),
                                                0
                                            ),
                                            "Não encontrado"),
                                        IFERROR(
                                            INDEX(Q:Q,
                                                MATCH(
                                                    A357&amp;B357,AG:AG,
                                                    0)
                                            ),
                                            "Não encontrado")
                                    )</f>
        <v>0</v>
      </c>
      <c r="Q357" s="21">
        <f t="shared" si="83"/>
        <v>0</v>
      </c>
      <c r="R357" s="21">
        <f>IF(
                        C357="INSUMO",
                                        IFERROR(
                                            IF(
                                                INDEX(
                                                    Insumos!C:C,
                                                    MATCH(
                                                        A357&amp;B357,
                                                        Insumos!I:I,
                                                        0)
                                                )="Terceirizados",
                                                INDEX(
                                                    Insumos!F:F,
                                                    MATCH(
                                                        A357&amp;B357,
                                                        Insumos!I:I,
                                                        0)
                                                ),
                                                0
                                            ),
                                            "Não encontrado"),
                                        IFERROR(
                                            INDEX(S:S,
                                                MATCH(
                                                    A357&amp;B357,AG:AG,
                                                    0)
                                            ),
                                            "Não encontrado")
                                    )</f>
        <v>0</v>
      </c>
      <c r="S357" s="21">
        <f t="shared" si="84"/>
        <v>0</v>
      </c>
      <c r="T357" s="21">
        <f>IF(
                        C357="INSUMO",
                                        IFERROR(
                                            IF(
                                                INDEX(
                                                    Insumos!C:C,
                                                    MATCH(
                                                        A357&amp;B357,
                                                        Insumos!I:I,
                                                        0)
                                                )="Comissionamento",
                                                INDEX(
                                                    Insumos!F:F,
                                                    MATCH(
                                                        A357&amp;B357,
                                                        Insumos!I:I,
                                                        0)
                                                ),
                                                0
                                            ),
                                            "Não encontrado"),
                                        IFERROR(
                                            INDEX(U:U,
                                                MATCH(
                                                    A357&amp;B357,AG:AG,
                                                    0)
                                            ),
                                            "Não encontrado")
                                    )</f>
        <v>0</v>
      </c>
      <c r="U357" s="21">
        <f t="shared" si="85"/>
        <v>0</v>
      </c>
      <c r="V357" s="21">
        <f>IF(
                        C357="INSUMO",
                                        IFERROR(
                                            IF(
                                                INDEX(
                                                    Insumos!C:C,
                                                    MATCH(
                                                        A357&amp;B357,
                                                        Insumos!I:I,
                                                        0)
                                                )="Verba",
                                                INDEX(
                                                    Insumos!F:F,
                                                    MATCH(
                                                        A357&amp;B357,
                                                        Insumos!I:I,
                                                        0)
                                                ),
                                                0
                                            ),
                                            "Não encontrado"),
                                        IFERROR(
                                            INDEX(W:W,
                                                MATCH(
                                                    A357&amp;B357,AG:AG,
                                                    0)
                                            ),
                                            "Não encontrado")
                                    )</f>
        <v>0</v>
      </c>
      <c r="W357" s="21">
        <f t="shared" si="86"/>
        <v>0</v>
      </c>
      <c r="X357" s="21">
        <f>IF(
                        C357="INSUMO",
                                        IFERROR(
                                            IF(
                                                INDEX(
                                                    Insumos!C:C,
                                                    MATCH(
                                                        A357&amp;B357,
                                                        Insumos!I:I,
                                                        0)
                                                )="Outro",
                                                INDEX(
                                                    Insumos!F:F,
                                                    MATCH(
                                                        A357&amp;B357,
                                                        Insumos!I:I,
                                                        0)
                                                ),
                                                0
                                            ),
                                            "Não encontrado"),
                                        IFERROR(
                                            INDEX(Y:Y,
                                                MATCH(
                                                    A357&amp;B357,AG:AG,
                                                    0)
                                            ),
                                            "Não encontrado")
                                    )</f>
        <v>0</v>
      </c>
      <c r="Y357" s="21">
        <f t="shared" si="87"/>
        <v>0</v>
      </c>
      <c r="Z357" s="21">
        <f>IF(
                            C357="INSUMO",
                            IFERROR(
                                INDEX(
                                    Insumos!F:F,
                                    MATCH(
                                        A357&amp;B357,
                                        Insumos!I:I,
                                        0)
                                ),
                                "Não encontrado"),
                            IFERROR(
                                INDEX(AA:AA,
                                    MATCH(
                                        A357&amp;B357,AG:AG,
                                        0)
                                ),
                                "Não encontrado")
                        )</f>
        <v>2039.29</v>
      </c>
      <c r="AA357" s="21">
        <f t="shared" si="88"/>
        <v>2039.29</v>
      </c>
      <c r="AB357" s="45"/>
      <c r="AC357" s="45"/>
      <c r="AD357" s="61" t="s">
        <v>89</v>
      </c>
      <c r="AE357" s="72"/>
      <c r="AF357" s="72"/>
    </row>
    <row r="358" spans="1:33" ht="25.5" x14ac:dyDescent="0.2">
      <c r="A358" s="54" t="s">
        <v>766</v>
      </c>
      <c r="B358" s="55" t="s">
        <v>98</v>
      </c>
      <c r="C358" s="69" t="s">
        <v>58</v>
      </c>
      <c r="D358" s="57" t="s">
        <v>488</v>
      </c>
      <c r="E358" s="57" t="s">
        <v>767</v>
      </c>
      <c r="F358" s="16" t="s">
        <v>56</v>
      </c>
      <c r="G358" s="16">
        <v>2</v>
      </c>
      <c r="H358" s="20">
        <f>IF(
                        C358="INSUMO",
                                        IFERROR(
                                            IF(
                                                INDEX(
                                                    Insumos!C:C,
                                                    MATCH(
                                                        A358&amp;B358,
                                                        Insumos!I:I,
                                                        0)
                                                )="Material",
                                                INDEX(
                                                    Insumos!F:F,
                                                    MATCH(
                                                        A358&amp;B358,
                                                        Insumos!I:I,
                                                        0)
                                                ),
                                                0
                                            ),
                                            "Não encontrado"),
                                        IFERROR(
                                            INDEX(I:I,
                                                MATCH(
                                                    A358&amp;B358,AG:AG,
                                                    0)
                                            ),
                                            "Não encontrado")
                                    )</f>
        <v>20.27</v>
      </c>
      <c r="I358" s="20">
        <f t="shared" si="79"/>
        <v>40.54</v>
      </c>
      <c r="J358" s="20">
        <f t="shared" si="80"/>
        <v>0</v>
      </c>
      <c r="K358" s="20">
        <f t="shared" si="80"/>
        <v>0</v>
      </c>
      <c r="L358" s="20">
        <f>IF(
                        C358="INSUMO",
                                        IFERROR(
                                            IF(
                                                INDEX(
                                                    Insumos!C:C,
                                                    MATCH(
                                                        A358&amp;B358,
                                                        Insumos!I:I,
                                                        0)
                                                )="Mao_obra",
                                                INDEX(
                                                    Insumos!F:F,
                                                    MATCH(
                                                        A358&amp;B358,
                                                        Insumos!I:I,
                                                        0)
                                                ),
                                                0
                                            ),
                                            "Não encontrado"),
                                        IFERROR(
                                            INDEX(M:M,
                                                MATCH(
                                                    A358&amp;B358,AG:AG,
                                                    0)
                                            ),
                                            "Não encontrado")
                                    )</f>
        <v>0</v>
      </c>
      <c r="M358" s="20">
        <f t="shared" si="81"/>
        <v>0</v>
      </c>
      <c r="N358" s="20">
        <f>IF(
                        C358="INSUMO",
                                        IFERROR(
                                            IF(
                                                INDEX(
                                                    Insumos!C:C,
                                                    MATCH(
                                                        A358&amp;B358,
                                                        Insumos!I:I,
                                                        0)
                                                )="Equipamento",
                                                INDEX(
                                                    Insumos!F:F,
                                                    MATCH(
                                                        A358&amp;B358,
                                                        Insumos!I:I,
                                                        0)
                                                ),
                                                0
                                            ),
                                            "Não encontrado"),
                                        IFERROR(
                                            INDEX(O:O,
                                                MATCH(
                                                    A358&amp;B358,AG:AG,
                                                    0)
                                            ),
                                            "Não encontrado")
                                    )</f>
        <v>0</v>
      </c>
      <c r="O358" s="20">
        <f t="shared" si="82"/>
        <v>0</v>
      </c>
      <c r="P358" s="20">
        <f>IF(
                        C358="INSUMO",
                                        IFERROR(
                                            IF(
                                                INDEX(
                                                    Insumos!C:C,
                                                    MATCH(
                                                        A358&amp;B358,
                                                        Insumos!I:I,
                                                        0)
                                                )="Transporte",
                                                INDEX(
                                                    Insumos!F:F,
                                                    MATCH(
                                                        A358&amp;B358,
                                                        Insumos!I:I,
                                                        0)
                                                ),
                                                0
                                            ),
                                            "Não encontrado"),
                                        IFERROR(
                                            INDEX(Q:Q,
                                                MATCH(
                                                    A358&amp;B358,AG:AG,
                                                    0)
                                            ),
                                            "Não encontrado")
                                    )</f>
        <v>0</v>
      </c>
      <c r="Q358" s="20">
        <f t="shared" si="83"/>
        <v>0</v>
      </c>
      <c r="R358" s="20">
        <f>IF(
                        C358="INSUMO",
                                        IFERROR(
                                            IF(
                                                INDEX(
                                                    Insumos!C:C,
                                                    MATCH(
                                                        A358&amp;B358,
                                                        Insumos!I:I,
                                                        0)
                                                )="Terceirizados",
                                                INDEX(
                                                    Insumos!F:F,
                                                    MATCH(
                                                        A358&amp;B358,
                                                        Insumos!I:I,
                                                        0)
                                                ),
                                                0
                                            ),
                                            "Não encontrado"),
                                        IFERROR(
                                            INDEX(S:S,
                                                MATCH(
                                                    A358&amp;B358,AG:AG,
                                                    0)
                                            ),
                                            "Não encontrado")
                                    )</f>
        <v>0</v>
      </c>
      <c r="S358" s="20">
        <f t="shared" si="84"/>
        <v>0</v>
      </c>
      <c r="T358" s="20">
        <f>IF(
                        C358="INSUMO",
                                        IFERROR(
                                            IF(
                                                INDEX(
                                                    Insumos!C:C,
                                                    MATCH(
                                                        A358&amp;B358,
                                                        Insumos!I:I,
                                                        0)
                                                )="Comissionamento",
                                                INDEX(
                                                    Insumos!F:F,
                                                    MATCH(
                                                        A358&amp;B358,
                                                        Insumos!I:I,
                                                        0)
                                                ),
                                                0
                                            ),
                                            "Não encontrado"),
                                        IFERROR(
                                            INDEX(U:U,
                                                MATCH(
                                                    A358&amp;B358,AG:AG,
                                                    0)
                                            ),
                                            "Não encontrado")
                                    )</f>
        <v>0</v>
      </c>
      <c r="U358" s="20">
        <f t="shared" si="85"/>
        <v>0</v>
      </c>
      <c r="V358" s="20">
        <f>IF(
                        C358="INSUMO",
                                        IFERROR(
                                            IF(
                                                INDEX(
                                                    Insumos!C:C,
                                                    MATCH(
                                                        A358&amp;B358,
                                                        Insumos!I:I,
                                                        0)
                                                )="Verba",
                                                INDEX(
                                                    Insumos!F:F,
                                                    MATCH(
                                                        A358&amp;B358,
                                                        Insumos!I:I,
                                                        0)
                                                ),
                                                0
                                            ),
                                            "Não encontrado"),
                                        IFERROR(
                                            INDEX(W:W,
                                                MATCH(
                                                    A358&amp;B358,AG:AG,
                                                    0)
                                            ),
                                            "Não encontrado")
                                    )</f>
        <v>0</v>
      </c>
      <c r="W358" s="20">
        <f t="shared" si="86"/>
        <v>0</v>
      </c>
      <c r="X358" s="20">
        <f>IF(
                        C358="INSUMO",
                                        IFERROR(
                                            IF(
                                                INDEX(
                                                    Insumos!C:C,
                                                    MATCH(
                                                        A358&amp;B358,
                                                        Insumos!I:I,
                                                        0)
                                                )="Outro",
                                                INDEX(
                                                    Insumos!F:F,
                                                    MATCH(
                                                        A358&amp;B358,
                                                        Insumos!I:I,
                                                        0)
                                                ),
                                                0
                                            ),
                                            "Não encontrado"),
                                        IFERROR(
                                            INDEX(Y:Y,
                                                MATCH(
                                                    A358&amp;B358,AG:AG,
                                                    0)
                                            ),
                                            "Não encontrado")
                                    )</f>
        <v>0</v>
      </c>
      <c r="Y358" s="20">
        <f t="shared" si="87"/>
        <v>0</v>
      </c>
      <c r="Z358" s="20">
        <f>IF(
                            C358="INSUMO",
                            IFERROR(
                                INDEX(
                                    Insumos!F:F,
                                    MATCH(
                                        A358&amp;B358,
                                        Insumos!I:I,
                                        0)
                                ),
                                "Não encontrado"),
                            IFERROR(
                                INDEX(AA:AA,
                                    MATCH(
                                        A358&amp;B358,AG:AG,
                                        0)
                                ),
                                "Não encontrado")
                        )</f>
        <v>20.27</v>
      </c>
      <c r="AA358" s="20">
        <f t="shared" si="88"/>
        <v>40.54</v>
      </c>
      <c r="AB358" s="44"/>
      <c r="AC358" s="44"/>
      <c r="AD358" s="57" t="s">
        <v>89</v>
      </c>
      <c r="AE358" s="70"/>
      <c r="AF358" s="70"/>
    </row>
    <row r="359" spans="1:33" ht="25.5" x14ac:dyDescent="0.2">
      <c r="A359" s="59" t="s">
        <v>768</v>
      </c>
      <c r="B359" s="60" t="s">
        <v>98</v>
      </c>
      <c r="C359" s="71" t="s">
        <v>58</v>
      </c>
      <c r="D359" s="61" t="s">
        <v>488</v>
      </c>
      <c r="E359" s="61" t="s">
        <v>769</v>
      </c>
      <c r="F359" s="17" t="s">
        <v>56</v>
      </c>
      <c r="G359" s="17">
        <v>4</v>
      </c>
      <c r="H359" s="21">
        <f>IF(
                        C359="INSUMO",
                                        IFERROR(
                                            IF(
                                                INDEX(
                                                    Insumos!C:C,
                                                    MATCH(
                                                        A359&amp;B359,
                                                        Insumos!I:I,
                                                        0)
                                                )="Material",
                                                INDEX(
                                                    Insumos!F:F,
                                                    MATCH(
                                                        A359&amp;B359,
                                                        Insumos!I:I,
                                                        0)
                                                ),
                                                0
                                            ),
                                            "Não encontrado"),
                                        IFERROR(
                                            INDEX(I:I,
                                                MATCH(
                                                    A359&amp;B359,AG:AG,
                                                    0)
                                            ),
                                            "Não encontrado")
                                    )</f>
        <v>0.56000000000000005</v>
      </c>
      <c r="I359" s="21">
        <f t="shared" si="79"/>
        <v>2.2400000000000002</v>
      </c>
      <c r="J359" s="21">
        <f t="shared" si="80"/>
        <v>0</v>
      </c>
      <c r="K359" s="21">
        <f t="shared" si="80"/>
        <v>0</v>
      </c>
      <c r="L359" s="21">
        <f>IF(
                        C359="INSUMO",
                                        IFERROR(
                                            IF(
                                                INDEX(
                                                    Insumos!C:C,
                                                    MATCH(
                                                        A359&amp;B359,
                                                        Insumos!I:I,
                                                        0)
                                                )="Mao_obra",
                                                INDEX(
                                                    Insumos!F:F,
                                                    MATCH(
                                                        A359&amp;B359,
                                                        Insumos!I:I,
                                                        0)
                                                ),
                                                0
                                            ),
                                            "Não encontrado"),
                                        IFERROR(
                                            INDEX(M:M,
                                                MATCH(
                                                    A359&amp;B359,AG:AG,
                                                    0)
                                            ),
                                            "Não encontrado")
                                    )</f>
        <v>0</v>
      </c>
      <c r="M359" s="21">
        <f t="shared" si="81"/>
        <v>0</v>
      </c>
      <c r="N359" s="21">
        <f>IF(
                        C359="INSUMO",
                                        IFERROR(
                                            IF(
                                                INDEX(
                                                    Insumos!C:C,
                                                    MATCH(
                                                        A359&amp;B359,
                                                        Insumos!I:I,
                                                        0)
                                                )="Equipamento",
                                                INDEX(
                                                    Insumos!F:F,
                                                    MATCH(
                                                        A359&amp;B359,
                                                        Insumos!I:I,
                                                        0)
                                                ),
                                                0
                                            ),
                                            "Não encontrado"),
                                        IFERROR(
                                            INDEX(O:O,
                                                MATCH(
                                                    A359&amp;B359,AG:AG,
                                                    0)
                                            ),
                                            "Não encontrado")
                                    )</f>
        <v>0</v>
      </c>
      <c r="O359" s="21">
        <f t="shared" si="82"/>
        <v>0</v>
      </c>
      <c r="P359" s="21">
        <f>IF(
                        C359="INSUMO",
                                        IFERROR(
                                            IF(
                                                INDEX(
                                                    Insumos!C:C,
                                                    MATCH(
                                                        A359&amp;B359,
                                                        Insumos!I:I,
                                                        0)
                                                )="Transporte",
                                                INDEX(
                                                    Insumos!F:F,
                                                    MATCH(
                                                        A359&amp;B359,
                                                        Insumos!I:I,
                                                        0)
                                                ),
                                                0
                                            ),
                                            "Não encontrado"),
                                        IFERROR(
                                            INDEX(Q:Q,
                                                MATCH(
                                                    A359&amp;B359,AG:AG,
                                                    0)
                                            ),
                                            "Não encontrado")
                                    )</f>
        <v>0</v>
      </c>
      <c r="Q359" s="21">
        <f t="shared" si="83"/>
        <v>0</v>
      </c>
      <c r="R359" s="21">
        <f>IF(
                        C359="INSUMO",
                                        IFERROR(
                                            IF(
                                                INDEX(
                                                    Insumos!C:C,
                                                    MATCH(
                                                        A359&amp;B359,
                                                        Insumos!I:I,
                                                        0)
                                                )="Terceirizados",
                                                INDEX(
                                                    Insumos!F:F,
                                                    MATCH(
                                                        A359&amp;B359,
                                                        Insumos!I:I,
                                                        0)
                                                ),
                                                0
                                            ),
                                            "Não encontrado"),
                                        IFERROR(
                                            INDEX(S:S,
                                                MATCH(
                                                    A359&amp;B359,AG:AG,
                                                    0)
                                            ),
                                            "Não encontrado")
                                    )</f>
        <v>0</v>
      </c>
      <c r="S359" s="21">
        <f t="shared" si="84"/>
        <v>0</v>
      </c>
      <c r="T359" s="21">
        <f>IF(
                        C359="INSUMO",
                                        IFERROR(
                                            IF(
                                                INDEX(
                                                    Insumos!C:C,
                                                    MATCH(
                                                        A359&amp;B359,
                                                        Insumos!I:I,
                                                        0)
                                                )="Comissionamento",
                                                INDEX(
                                                    Insumos!F:F,
                                                    MATCH(
                                                        A359&amp;B359,
                                                        Insumos!I:I,
                                                        0)
                                                ),
                                                0
                                            ),
                                            "Não encontrado"),
                                        IFERROR(
                                            INDEX(U:U,
                                                MATCH(
                                                    A359&amp;B359,AG:AG,
                                                    0)
                                            ),
                                            "Não encontrado")
                                    )</f>
        <v>0</v>
      </c>
      <c r="U359" s="21">
        <f t="shared" si="85"/>
        <v>0</v>
      </c>
      <c r="V359" s="21">
        <f>IF(
                        C359="INSUMO",
                                        IFERROR(
                                            IF(
                                                INDEX(
                                                    Insumos!C:C,
                                                    MATCH(
                                                        A359&amp;B359,
                                                        Insumos!I:I,
                                                        0)
                                                )="Verba",
                                                INDEX(
                                                    Insumos!F:F,
                                                    MATCH(
                                                        A359&amp;B359,
                                                        Insumos!I:I,
                                                        0)
                                                ),
                                                0
                                            ),
                                            "Não encontrado"),
                                        IFERROR(
                                            INDEX(W:W,
                                                MATCH(
                                                    A359&amp;B359,AG:AG,
                                                    0)
                                            ),
                                            "Não encontrado")
                                    )</f>
        <v>0</v>
      </c>
      <c r="W359" s="21">
        <f t="shared" si="86"/>
        <v>0</v>
      </c>
      <c r="X359" s="21">
        <f>IF(
                        C359="INSUMO",
                                        IFERROR(
                                            IF(
                                                INDEX(
                                                    Insumos!C:C,
                                                    MATCH(
                                                        A359&amp;B359,
                                                        Insumos!I:I,
                                                        0)
                                                )="Outro",
                                                INDEX(
                                                    Insumos!F:F,
                                                    MATCH(
                                                        A359&amp;B359,
                                                        Insumos!I:I,
                                                        0)
                                                ),
                                                0
                                            ),
                                            "Não encontrado"),
                                        IFERROR(
                                            INDEX(Y:Y,
                                                MATCH(
                                                    A359&amp;B359,AG:AG,
                                                    0)
                                            ),
                                            "Não encontrado")
                                    )</f>
        <v>0</v>
      </c>
      <c r="Y359" s="21">
        <f t="shared" si="87"/>
        <v>0</v>
      </c>
      <c r="Z359" s="21">
        <f>IF(
                            C359="INSUMO",
                            IFERROR(
                                INDEX(
                                    Insumos!F:F,
                                    MATCH(
                                        A359&amp;B359,
                                        Insumos!I:I,
                                        0)
                                ),
                                "Não encontrado"),
                            IFERROR(
                                INDEX(AA:AA,
                                    MATCH(
                                        A359&amp;B359,AG:AG,
                                        0)
                                ),
                                "Não encontrado")
                        )</f>
        <v>0.56000000000000005</v>
      </c>
      <c r="AA359" s="21">
        <f t="shared" si="88"/>
        <v>2.2400000000000002</v>
      </c>
      <c r="AB359" s="45"/>
      <c r="AC359" s="45"/>
      <c r="AD359" s="61" t="s">
        <v>89</v>
      </c>
      <c r="AE359" s="72"/>
      <c r="AF359" s="72"/>
    </row>
    <row r="360" spans="1:33" ht="25.5" x14ac:dyDescent="0.2">
      <c r="A360" s="54" t="s">
        <v>770</v>
      </c>
      <c r="B360" s="55" t="s">
        <v>98</v>
      </c>
      <c r="C360" s="69" t="s">
        <v>58</v>
      </c>
      <c r="D360" s="57" t="s">
        <v>488</v>
      </c>
      <c r="E360" s="57" t="s">
        <v>771</v>
      </c>
      <c r="F360" s="16" t="s">
        <v>56</v>
      </c>
      <c r="G360" s="16">
        <v>6</v>
      </c>
      <c r="H360" s="20">
        <f>IF(
                        C360="INSUMO",
                                        IFERROR(
                                            IF(
                                                INDEX(
                                                    Insumos!C:C,
                                                    MATCH(
                                                        A360&amp;B360,
                                                        Insumos!I:I,
                                                        0)
                                                )="Material",
                                                INDEX(
                                                    Insumos!F:F,
                                                    MATCH(
                                                        A360&amp;B360,
                                                        Insumos!I:I,
                                                        0)
                                                ),
                                                0
                                            ),
                                            "Não encontrado"),
                                        IFERROR(
                                            INDEX(I:I,
                                                MATCH(
                                                    A360&amp;B360,AG:AG,
                                                    0)
                                            ),
                                            "Não encontrado")
                                    )</f>
        <v>1.51</v>
      </c>
      <c r="I360" s="20">
        <f t="shared" si="79"/>
        <v>9.06</v>
      </c>
      <c r="J360" s="20">
        <f t="shared" si="80"/>
        <v>0</v>
      </c>
      <c r="K360" s="20">
        <f t="shared" si="80"/>
        <v>0</v>
      </c>
      <c r="L360" s="20">
        <f>IF(
                        C360="INSUMO",
                                        IFERROR(
                                            IF(
                                                INDEX(
                                                    Insumos!C:C,
                                                    MATCH(
                                                        A360&amp;B360,
                                                        Insumos!I:I,
                                                        0)
                                                )="Mao_obra",
                                                INDEX(
                                                    Insumos!F:F,
                                                    MATCH(
                                                        A360&amp;B360,
                                                        Insumos!I:I,
                                                        0)
                                                ),
                                                0
                                            ),
                                            "Não encontrado"),
                                        IFERROR(
                                            INDEX(M:M,
                                                MATCH(
                                                    A360&amp;B360,AG:AG,
                                                    0)
                                            ),
                                            "Não encontrado")
                                    )</f>
        <v>0</v>
      </c>
      <c r="M360" s="20">
        <f t="shared" si="81"/>
        <v>0</v>
      </c>
      <c r="N360" s="20">
        <f>IF(
                        C360="INSUMO",
                                        IFERROR(
                                            IF(
                                                INDEX(
                                                    Insumos!C:C,
                                                    MATCH(
                                                        A360&amp;B360,
                                                        Insumos!I:I,
                                                        0)
                                                )="Equipamento",
                                                INDEX(
                                                    Insumos!F:F,
                                                    MATCH(
                                                        A360&amp;B360,
                                                        Insumos!I:I,
                                                        0)
                                                ),
                                                0
                                            ),
                                            "Não encontrado"),
                                        IFERROR(
                                            INDEX(O:O,
                                                MATCH(
                                                    A360&amp;B360,AG:AG,
                                                    0)
                                            ),
                                            "Não encontrado")
                                    )</f>
        <v>0</v>
      </c>
      <c r="O360" s="20">
        <f t="shared" si="82"/>
        <v>0</v>
      </c>
      <c r="P360" s="20">
        <f>IF(
                        C360="INSUMO",
                                        IFERROR(
                                            IF(
                                                INDEX(
                                                    Insumos!C:C,
                                                    MATCH(
                                                        A360&amp;B360,
                                                        Insumos!I:I,
                                                        0)
                                                )="Transporte",
                                                INDEX(
                                                    Insumos!F:F,
                                                    MATCH(
                                                        A360&amp;B360,
                                                        Insumos!I:I,
                                                        0)
                                                ),
                                                0
                                            ),
                                            "Não encontrado"),
                                        IFERROR(
                                            INDEX(Q:Q,
                                                MATCH(
                                                    A360&amp;B360,AG:AG,
                                                    0)
                                            ),
                                            "Não encontrado")
                                    )</f>
        <v>0</v>
      </c>
      <c r="Q360" s="20">
        <f t="shared" si="83"/>
        <v>0</v>
      </c>
      <c r="R360" s="20">
        <f>IF(
                        C360="INSUMO",
                                        IFERROR(
                                            IF(
                                                INDEX(
                                                    Insumos!C:C,
                                                    MATCH(
                                                        A360&amp;B360,
                                                        Insumos!I:I,
                                                        0)
                                                )="Terceirizados",
                                                INDEX(
                                                    Insumos!F:F,
                                                    MATCH(
                                                        A360&amp;B360,
                                                        Insumos!I:I,
                                                        0)
                                                ),
                                                0
                                            ),
                                            "Não encontrado"),
                                        IFERROR(
                                            INDEX(S:S,
                                                MATCH(
                                                    A360&amp;B360,AG:AG,
                                                    0)
                                            ),
                                            "Não encontrado")
                                    )</f>
        <v>0</v>
      </c>
      <c r="S360" s="20">
        <f t="shared" si="84"/>
        <v>0</v>
      </c>
      <c r="T360" s="20">
        <f>IF(
                        C360="INSUMO",
                                        IFERROR(
                                            IF(
                                                INDEX(
                                                    Insumos!C:C,
                                                    MATCH(
                                                        A360&amp;B360,
                                                        Insumos!I:I,
                                                        0)
                                                )="Comissionamento",
                                                INDEX(
                                                    Insumos!F:F,
                                                    MATCH(
                                                        A360&amp;B360,
                                                        Insumos!I:I,
                                                        0)
                                                ),
                                                0
                                            ),
                                            "Não encontrado"),
                                        IFERROR(
                                            INDEX(U:U,
                                                MATCH(
                                                    A360&amp;B360,AG:AG,
                                                    0)
                                            ),
                                            "Não encontrado")
                                    )</f>
        <v>0</v>
      </c>
      <c r="U360" s="20">
        <f t="shared" si="85"/>
        <v>0</v>
      </c>
      <c r="V360" s="20">
        <f>IF(
                        C360="INSUMO",
                                        IFERROR(
                                            IF(
                                                INDEX(
                                                    Insumos!C:C,
                                                    MATCH(
                                                        A360&amp;B360,
                                                        Insumos!I:I,
                                                        0)
                                                )="Verba",
                                                INDEX(
                                                    Insumos!F:F,
                                                    MATCH(
                                                        A360&amp;B360,
                                                        Insumos!I:I,
                                                        0)
                                                ),
                                                0
                                            ),
                                            "Não encontrado"),
                                        IFERROR(
                                            INDEX(W:W,
                                                MATCH(
                                                    A360&amp;B360,AG:AG,
                                                    0)
                                            ),
                                            "Não encontrado")
                                    )</f>
        <v>0</v>
      </c>
      <c r="W360" s="20">
        <f t="shared" si="86"/>
        <v>0</v>
      </c>
      <c r="X360" s="20">
        <f>IF(
                        C360="INSUMO",
                                        IFERROR(
                                            IF(
                                                INDEX(
                                                    Insumos!C:C,
                                                    MATCH(
                                                        A360&amp;B360,
                                                        Insumos!I:I,
                                                        0)
                                                )="Outro",
                                                INDEX(
                                                    Insumos!F:F,
                                                    MATCH(
                                                        A360&amp;B360,
                                                        Insumos!I:I,
                                                        0)
                                                ),
                                                0
                                            ),
                                            "Não encontrado"),
                                        IFERROR(
                                            INDEX(Y:Y,
                                                MATCH(
                                                    A360&amp;B360,AG:AG,
                                                    0)
                                            ),
                                            "Não encontrado")
                                    )</f>
        <v>0</v>
      </c>
      <c r="Y360" s="20">
        <f t="shared" si="87"/>
        <v>0</v>
      </c>
      <c r="Z360" s="20">
        <f>IF(
                            C360="INSUMO",
                            IFERROR(
                                INDEX(
                                    Insumos!F:F,
                                    MATCH(
                                        A360&amp;B360,
                                        Insumos!I:I,
                                        0)
                                ),
                                "Não encontrado"),
                            IFERROR(
                                INDEX(AA:AA,
                                    MATCH(
                                        A360&amp;B360,AG:AG,
                                        0)
                                ),
                                "Não encontrado")
                        )</f>
        <v>1.51</v>
      </c>
      <c r="AA360" s="20">
        <f t="shared" si="88"/>
        <v>9.06</v>
      </c>
      <c r="AB360" s="44"/>
      <c r="AC360" s="44"/>
      <c r="AD360" s="57" t="s">
        <v>89</v>
      </c>
      <c r="AE360" s="70"/>
      <c r="AF360" s="70"/>
    </row>
    <row r="361" spans="1:33" ht="25.5" x14ac:dyDescent="0.2">
      <c r="A361" s="59" t="s">
        <v>772</v>
      </c>
      <c r="B361" s="60" t="s">
        <v>98</v>
      </c>
      <c r="C361" s="71" t="s">
        <v>58</v>
      </c>
      <c r="D361" s="61" t="s">
        <v>488</v>
      </c>
      <c r="E361" s="61" t="s">
        <v>773</v>
      </c>
      <c r="F361" s="17" t="s">
        <v>56</v>
      </c>
      <c r="G361" s="17">
        <v>9</v>
      </c>
      <c r="H361" s="21">
        <f>IF(
                        C361="INSUMO",
                                        IFERROR(
                                            IF(
                                                INDEX(
                                                    Insumos!C:C,
                                                    MATCH(
                                                        A361&amp;B361,
                                                        Insumos!I:I,
                                                        0)
                                                )="Material",
                                                INDEX(
                                                    Insumos!F:F,
                                                    MATCH(
                                                        A361&amp;B361,
                                                        Insumos!I:I,
                                                        0)
                                                ),
                                                0
                                            ),
                                            "Não encontrado"),
                                        IFERROR(
                                            INDEX(I:I,
                                                MATCH(
                                                    A361&amp;B361,AG:AG,
                                                    0)
                                            ),
                                            "Não encontrado")
                                    )</f>
        <v>0.61</v>
      </c>
      <c r="I361" s="21">
        <f t="shared" si="79"/>
        <v>5.49</v>
      </c>
      <c r="J361" s="21">
        <f t="shared" si="80"/>
        <v>0</v>
      </c>
      <c r="K361" s="21">
        <f t="shared" si="80"/>
        <v>0</v>
      </c>
      <c r="L361" s="21">
        <f>IF(
                        C361="INSUMO",
                                        IFERROR(
                                            IF(
                                                INDEX(
                                                    Insumos!C:C,
                                                    MATCH(
                                                        A361&amp;B361,
                                                        Insumos!I:I,
                                                        0)
                                                )="Mao_obra",
                                                INDEX(
                                                    Insumos!F:F,
                                                    MATCH(
                                                        A361&amp;B361,
                                                        Insumos!I:I,
                                                        0)
                                                ),
                                                0
                                            ),
                                            "Não encontrado"),
                                        IFERROR(
                                            INDEX(M:M,
                                                MATCH(
                                                    A361&amp;B361,AG:AG,
                                                    0)
                                            ),
                                            "Não encontrado")
                                    )</f>
        <v>0</v>
      </c>
      <c r="M361" s="21">
        <f t="shared" si="81"/>
        <v>0</v>
      </c>
      <c r="N361" s="21">
        <f>IF(
                        C361="INSUMO",
                                        IFERROR(
                                            IF(
                                                INDEX(
                                                    Insumos!C:C,
                                                    MATCH(
                                                        A361&amp;B361,
                                                        Insumos!I:I,
                                                        0)
                                                )="Equipamento",
                                                INDEX(
                                                    Insumos!F:F,
                                                    MATCH(
                                                        A361&amp;B361,
                                                        Insumos!I:I,
                                                        0)
                                                ),
                                                0
                                            ),
                                            "Não encontrado"),
                                        IFERROR(
                                            INDEX(O:O,
                                                MATCH(
                                                    A361&amp;B361,AG:AG,
                                                    0)
                                            ),
                                            "Não encontrado")
                                    )</f>
        <v>0</v>
      </c>
      <c r="O361" s="21">
        <f t="shared" si="82"/>
        <v>0</v>
      </c>
      <c r="P361" s="21">
        <f>IF(
                        C361="INSUMO",
                                        IFERROR(
                                            IF(
                                                INDEX(
                                                    Insumos!C:C,
                                                    MATCH(
                                                        A361&amp;B361,
                                                        Insumos!I:I,
                                                        0)
                                                )="Transporte",
                                                INDEX(
                                                    Insumos!F:F,
                                                    MATCH(
                                                        A361&amp;B361,
                                                        Insumos!I:I,
                                                        0)
                                                ),
                                                0
                                            ),
                                            "Não encontrado"),
                                        IFERROR(
                                            INDEX(Q:Q,
                                                MATCH(
                                                    A361&amp;B361,AG:AG,
                                                    0)
                                            ),
                                            "Não encontrado")
                                    )</f>
        <v>0</v>
      </c>
      <c r="Q361" s="21">
        <f t="shared" si="83"/>
        <v>0</v>
      </c>
      <c r="R361" s="21">
        <f>IF(
                        C361="INSUMO",
                                        IFERROR(
                                            IF(
                                                INDEX(
                                                    Insumos!C:C,
                                                    MATCH(
                                                        A361&amp;B361,
                                                        Insumos!I:I,
                                                        0)
                                                )="Terceirizados",
                                                INDEX(
                                                    Insumos!F:F,
                                                    MATCH(
                                                        A361&amp;B361,
                                                        Insumos!I:I,
                                                        0)
                                                ),
                                                0
                                            ),
                                            "Não encontrado"),
                                        IFERROR(
                                            INDEX(S:S,
                                                MATCH(
                                                    A361&amp;B361,AG:AG,
                                                    0)
                                            ),
                                            "Não encontrado")
                                    )</f>
        <v>0</v>
      </c>
      <c r="S361" s="21">
        <f t="shared" si="84"/>
        <v>0</v>
      </c>
      <c r="T361" s="21">
        <f>IF(
                        C361="INSUMO",
                                        IFERROR(
                                            IF(
                                                INDEX(
                                                    Insumos!C:C,
                                                    MATCH(
                                                        A361&amp;B361,
                                                        Insumos!I:I,
                                                        0)
                                                )="Comissionamento",
                                                INDEX(
                                                    Insumos!F:F,
                                                    MATCH(
                                                        A361&amp;B361,
                                                        Insumos!I:I,
                                                        0)
                                                ),
                                                0
                                            ),
                                            "Não encontrado"),
                                        IFERROR(
                                            INDEX(U:U,
                                                MATCH(
                                                    A361&amp;B361,AG:AG,
                                                    0)
                                            ),
                                            "Não encontrado")
                                    )</f>
        <v>0</v>
      </c>
      <c r="U361" s="21">
        <f t="shared" si="85"/>
        <v>0</v>
      </c>
      <c r="V361" s="21">
        <f>IF(
                        C361="INSUMO",
                                        IFERROR(
                                            IF(
                                                INDEX(
                                                    Insumos!C:C,
                                                    MATCH(
                                                        A361&amp;B361,
                                                        Insumos!I:I,
                                                        0)
                                                )="Verba",
                                                INDEX(
                                                    Insumos!F:F,
                                                    MATCH(
                                                        A361&amp;B361,
                                                        Insumos!I:I,
                                                        0)
                                                ),
                                                0
                                            ),
                                            "Não encontrado"),
                                        IFERROR(
                                            INDEX(W:W,
                                                MATCH(
                                                    A361&amp;B361,AG:AG,
                                                    0)
                                            ),
                                            "Não encontrado")
                                    )</f>
        <v>0</v>
      </c>
      <c r="W361" s="21">
        <f t="shared" si="86"/>
        <v>0</v>
      </c>
      <c r="X361" s="21">
        <f>IF(
                        C361="INSUMO",
                                        IFERROR(
                                            IF(
                                                INDEX(
                                                    Insumos!C:C,
                                                    MATCH(
                                                        A361&amp;B361,
                                                        Insumos!I:I,
                                                        0)
                                                )="Outro",
                                                INDEX(
                                                    Insumos!F:F,
                                                    MATCH(
                                                        A361&amp;B361,
                                                        Insumos!I:I,
                                                        0)
                                                ),
                                                0
                                            ),
                                            "Não encontrado"),
                                        IFERROR(
                                            INDEX(Y:Y,
                                                MATCH(
                                                    A361&amp;B361,AG:AG,
                                                    0)
                                            ),
                                            "Não encontrado")
                                    )</f>
        <v>0</v>
      </c>
      <c r="Y361" s="21">
        <f t="shared" si="87"/>
        <v>0</v>
      </c>
      <c r="Z361" s="21">
        <f>IF(
                            C361="INSUMO",
                            IFERROR(
                                INDEX(
                                    Insumos!F:F,
                                    MATCH(
                                        A361&amp;B361,
                                        Insumos!I:I,
                                        0)
                                ),
                                "Não encontrado"),
                            IFERROR(
                                INDEX(AA:AA,
                                    MATCH(
                                        A361&amp;B361,AG:AG,
                                        0)
                                ),
                                "Não encontrado")
                        )</f>
        <v>0.61</v>
      </c>
      <c r="AA361" s="21">
        <f t="shared" si="88"/>
        <v>5.49</v>
      </c>
      <c r="AB361" s="45"/>
      <c r="AC361" s="45"/>
      <c r="AD361" s="61" t="s">
        <v>89</v>
      </c>
      <c r="AE361" s="72"/>
      <c r="AF361" s="72"/>
    </row>
    <row r="362" spans="1:33" ht="25.5" x14ac:dyDescent="0.2">
      <c r="A362" s="54" t="s">
        <v>774</v>
      </c>
      <c r="B362" s="55" t="s">
        <v>98</v>
      </c>
      <c r="C362" s="69" t="s">
        <v>58</v>
      </c>
      <c r="D362" s="57" t="s">
        <v>488</v>
      </c>
      <c r="E362" s="57" t="s">
        <v>775</v>
      </c>
      <c r="F362" s="16" t="s">
        <v>56</v>
      </c>
      <c r="G362" s="16">
        <v>10</v>
      </c>
      <c r="H362" s="20">
        <f>IF(
                        C362="INSUMO",
                                        IFERROR(
                                            IF(
                                                INDEX(
                                                    Insumos!C:C,
                                                    MATCH(
                                                        A362&amp;B362,
                                                        Insumos!I:I,
                                                        0)
                                                )="Material",
                                                INDEX(
                                                    Insumos!F:F,
                                                    MATCH(
                                                        A362&amp;B362,
                                                        Insumos!I:I,
                                                        0)
                                                ),
                                                0
                                            ),
                                            "Não encontrado"),
                                        IFERROR(
                                            INDEX(I:I,
                                                MATCH(
                                                    A362&amp;B362,AG:AG,
                                                    0)
                                            ),
                                            "Não encontrado")
                                    )</f>
        <v>1.02</v>
      </c>
      <c r="I362" s="20">
        <f t="shared" si="79"/>
        <v>10.199999999999999</v>
      </c>
      <c r="J362" s="20">
        <f t="shared" si="80"/>
        <v>0</v>
      </c>
      <c r="K362" s="20">
        <f t="shared" si="80"/>
        <v>0</v>
      </c>
      <c r="L362" s="20">
        <f>IF(
                        C362="INSUMO",
                                        IFERROR(
                                            IF(
                                                INDEX(
                                                    Insumos!C:C,
                                                    MATCH(
                                                        A362&amp;B362,
                                                        Insumos!I:I,
                                                        0)
                                                )="Mao_obra",
                                                INDEX(
                                                    Insumos!F:F,
                                                    MATCH(
                                                        A362&amp;B362,
                                                        Insumos!I:I,
                                                        0)
                                                ),
                                                0
                                            ),
                                            "Não encontrado"),
                                        IFERROR(
                                            INDEX(M:M,
                                                MATCH(
                                                    A362&amp;B362,AG:AG,
                                                    0)
                                            ),
                                            "Não encontrado")
                                    )</f>
        <v>0</v>
      </c>
      <c r="M362" s="20">
        <f t="shared" si="81"/>
        <v>0</v>
      </c>
      <c r="N362" s="20">
        <f>IF(
                        C362="INSUMO",
                                        IFERROR(
                                            IF(
                                                INDEX(
                                                    Insumos!C:C,
                                                    MATCH(
                                                        A362&amp;B362,
                                                        Insumos!I:I,
                                                        0)
                                                )="Equipamento",
                                                INDEX(
                                                    Insumos!F:F,
                                                    MATCH(
                                                        A362&amp;B362,
                                                        Insumos!I:I,
                                                        0)
                                                ),
                                                0
                                            ),
                                            "Não encontrado"),
                                        IFERROR(
                                            INDEX(O:O,
                                                MATCH(
                                                    A362&amp;B362,AG:AG,
                                                    0)
                                            ),
                                            "Não encontrado")
                                    )</f>
        <v>0</v>
      </c>
      <c r="O362" s="20">
        <f t="shared" si="82"/>
        <v>0</v>
      </c>
      <c r="P362" s="20">
        <f>IF(
                        C362="INSUMO",
                                        IFERROR(
                                            IF(
                                                INDEX(
                                                    Insumos!C:C,
                                                    MATCH(
                                                        A362&amp;B362,
                                                        Insumos!I:I,
                                                        0)
                                                )="Transporte",
                                                INDEX(
                                                    Insumos!F:F,
                                                    MATCH(
                                                        A362&amp;B362,
                                                        Insumos!I:I,
                                                        0)
                                                ),
                                                0
                                            ),
                                            "Não encontrado"),
                                        IFERROR(
                                            INDEX(Q:Q,
                                                MATCH(
                                                    A362&amp;B362,AG:AG,
                                                    0)
                                            ),
                                            "Não encontrado")
                                    )</f>
        <v>0</v>
      </c>
      <c r="Q362" s="20">
        <f t="shared" si="83"/>
        <v>0</v>
      </c>
      <c r="R362" s="20">
        <f>IF(
                        C362="INSUMO",
                                        IFERROR(
                                            IF(
                                                INDEX(
                                                    Insumos!C:C,
                                                    MATCH(
                                                        A362&amp;B362,
                                                        Insumos!I:I,
                                                        0)
                                                )="Terceirizados",
                                                INDEX(
                                                    Insumos!F:F,
                                                    MATCH(
                                                        A362&amp;B362,
                                                        Insumos!I:I,
                                                        0)
                                                ),
                                                0
                                            ),
                                            "Não encontrado"),
                                        IFERROR(
                                            INDEX(S:S,
                                                MATCH(
                                                    A362&amp;B362,AG:AG,
                                                    0)
                                            ),
                                            "Não encontrado")
                                    )</f>
        <v>0</v>
      </c>
      <c r="S362" s="20">
        <f t="shared" si="84"/>
        <v>0</v>
      </c>
      <c r="T362" s="20">
        <f>IF(
                        C362="INSUMO",
                                        IFERROR(
                                            IF(
                                                INDEX(
                                                    Insumos!C:C,
                                                    MATCH(
                                                        A362&amp;B362,
                                                        Insumos!I:I,
                                                        0)
                                                )="Comissionamento",
                                                INDEX(
                                                    Insumos!F:F,
                                                    MATCH(
                                                        A362&amp;B362,
                                                        Insumos!I:I,
                                                        0)
                                                ),
                                                0
                                            ),
                                            "Não encontrado"),
                                        IFERROR(
                                            INDEX(U:U,
                                                MATCH(
                                                    A362&amp;B362,AG:AG,
                                                    0)
                                            ),
                                            "Não encontrado")
                                    )</f>
        <v>0</v>
      </c>
      <c r="U362" s="20">
        <f t="shared" si="85"/>
        <v>0</v>
      </c>
      <c r="V362" s="20">
        <f>IF(
                        C362="INSUMO",
                                        IFERROR(
                                            IF(
                                                INDEX(
                                                    Insumos!C:C,
                                                    MATCH(
                                                        A362&amp;B362,
                                                        Insumos!I:I,
                                                        0)
                                                )="Verba",
                                                INDEX(
                                                    Insumos!F:F,
                                                    MATCH(
                                                        A362&amp;B362,
                                                        Insumos!I:I,
                                                        0)
                                                ),
                                                0
                                            ),
                                            "Não encontrado"),
                                        IFERROR(
                                            INDEX(W:W,
                                                MATCH(
                                                    A362&amp;B362,AG:AG,
                                                    0)
                                            ),
                                            "Não encontrado")
                                    )</f>
        <v>0</v>
      </c>
      <c r="W362" s="20">
        <f t="shared" si="86"/>
        <v>0</v>
      </c>
      <c r="X362" s="20">
        <f>IF(
                        C362="INSUMO",
                                        IFERROR(
                                            IF(
                                                INDEX(
                                                    Insumos!C:C,
                                                    MATCH(
                                                        A362&amp;B362,
                                                        Insumos!I:I,
                                                        0)
                                                )="Outro",
                                                INDEX(
                                                    Insumos!F:F,
                                                    MATCH(
                                                        A362&amp;B362,
                                                        Insumos!I:I,
                                                        0)
                                                ),
                                                0
                                            ),
                                            "Não encontrado"),
                                        IFERROR(
                                            INDEX(Y:Y,
                                                MATCH(
                                                    A362&amp;B362,AG:AG,
                                                    0)
                                            ),
                                            "Não encontrado")
                                    )</f>
        <v>0</v>
      </c>
      <c r="Y362" s="20">
        <f t="shared" si="87"/>
        <v>0</v>
      </c>
      <c r="Z362" s="20">
        <f>IF(
                            C362="INSUMO",
                            IFERROR(
                                INDEX(
                                    Insumos!F:F,
                                    MATCH(
                                        A362&amp;B362,
                                        Insumos!I:I,
                                        0)
                                ),
                                "Não encontrado"),
                            IFERROR(
                                INDEX(AA:AA,
                                    MATCH(
                                        A362&amp;B362,AG:AG,
                                        0)
                                ),
                                "Não encontrado")
                        )</f>
        <v>1.02</v>
      </c>
      <c r="AA362" s="20">
        <f t="shared" si="88"/>
        <v>10.199999999999999</v>
      </c>
      <c r="AB362" s="44"/>
      <c r="AC362" s="44"/>
      <c r="AD362" s="57" t="s">
        <v>89</v>
      </c>
      <c r="AE362" s="70"/>
      <c r="AF362" s="70"/>
    </row>
    <row r="363" spans="1:33" ht="25.5" x14ac:dyDescent="0.2">
      <c r="A363" s="63" t="s">
        <v>444</v>
      </c>
      <c r="B363" s="64" t="s">
        <v>98</v>
      </c>
      <c r="C363" s="65" t="s">
        <v>89</v>
      </c>
      <c r="D363" s="66" t="s">
        <v>488</v>
      </c>
      <c r="E363" s="66" t="s">
        <v>453</v>
      </c>
      <c r="F363" s="67" t="s">
        <v>70</v>
      </c>
      <c r="G363" s="22"/>
      <c r="H363" s="23"/>
      <c r="I363" s="23">
        <f>SUM(I364:I366)</f>
        <v>7.1445950000000007</v>
      </c>
      <c r="J363" s="23"/>
      <c r="K363" s="23">
        <f>SUM(K364:K366)</f>
        <v>5.1805480793200003</v>
      </c>
      <c r="L363" s="23"/>
      <c r="M363" s="23">
        <f>SUM(M364:M366)</f>
        <v>5.1805480793200003</v>
      </c>
      <c r="N363" s="23"/>
      <c r="O363" s="23">
        <f>SUM(O364:O366)</f>
        <v>0</v>
      </c>
      <c r="P363" s="23"/>
      <c r="Q363" s="23">
        <f>SUM(Q364:Q366)</f>
        <v>0</v>
      </c>
      <c r="R363" s="23"/>
      <c r="S363" s="23">
        <f>SUM(S364:S366)</f>
        <v>0</v>
      </c>
      <c r="T363" s="23"/>
      <c r="U363" s="23">
        <f>SUM(U364:U366)</f>
        <v>0</v>
      </c>
      <c r="V363" s="23"/>
      <c r="W363" s="23">
        <f>SUM(W364:W366)</f>
        <v>0</v>
      </c>
      <c r="X363" s="23"/>
      <c r="Y363" s="23">
        <f>SUM(Y364:Y366)</f>
        <v>0</v>
      </c>
      <c r="Z363" s="23"/>
      <c r="AA363" s="23">
        <f>SUM(AA364:AA366)</f>
        <v>12.32514307932</v>
      </c>
      <c r="AB363" s="43" t="s">
        <v>89</v>
      </c>
      <c r="AC363" s="43"/>
      <c r="AD363" s="66" t="s">
        <v>89</v>
      </c>
      <c r="AE363" s="68" t="s">
        <v>89</v>
      </c>
      <c r="AF363" s="68" t="s">
        <v>778</v>
      </c>
      <c r="AG363" t="str">
        <f>A363&amp;B363&amp;C363</f>
        <v>88489SINAPI</v>
      </c>
    </row>
    <row r="364" spans="1:33" ht="25.5" x14ac:dyDescent="0.2">
      <c r="A364" s="59" t="s">
        <v>514</v>
      </c>
      <c r="B364" s="60" t="s">
        <v>98</v>
      </c>
      <c r="C364" s="71" t="s">
        <v>46</v>
      </c>
      <c r="D364" s="61" t="s">
        <v>488</v>
      </c>
      <c r="E364" s="61" t="s">
        <v>515</v>
      </c>
      <c r="F364" s="17" t="s">
        <v>511</v>
      </c>
      <c r="G364" s="17">
        <v>5.4399999999999997E-2</v>
      </c>
      <c r="H364" s="21">
        <f>IF(
                        C364="INSUMO",
                                        IFERROR(
                                            IF(
                                                INDEX(
                                                    Insumos!C:C,
                                                    MATCH(
                                                        A364&amp;B364,
                                                        Insumos!I:I,
                                                        0)
                                                )="Material",
                                                INDEX(
                                                    Insumos!F:F,
                                                    MATCH(
                                                        A364&amp;B364,
                                                        Insumos!I:I,
                                                        0)
                                                ),
                                                0
                                            ),
                                            "Não encontrado"),
                                        IFERROR(
                                            INDEX(I:I,
                                                MATCH(
                                                    A364&amp;B364,AG:AG,
                                                    0)
                                            ),
                                            "Não encontrado")
                                    )</f>
        <v>4.13</v>
      </c>
      <c r="I364" s="21">
        <f>H364*G364/1</f>
        <v>0.22467199999999998</v>
      </c>
      <c r="J364" s="21">
        <f t="shared" ref="J364:K366" si="89">T364 + N364 + L364 + X364 + R364 + P364 + V364</f>
        <v>18.044604000000003</v>
      </c>
      <c r="K364" s="21">
        <f t="shared" si="89"/>
        <v>0.98162645760000011</v>
      </c>
      <c r="L364" s="21">
        <f>IF(
                        C364="INSUMO",
                                        IFERROR(
                                            IF(
                                                INDEX(
                                                    Insumos!C:C,
                                                    MATCH(
                                                        A364&amp;B364,
                                                        Insumos!I:I,
                                                        0)
                                                )="Mao_obra",
                                                INDEX(
                                                    Insumos!F:F,
                                                    MATCH(
                                                        A364&amp;B364,
                                                        Insumos!I:I,
                                                        0)
                                                ),
                                                0
                                            ),
                                            "Não encontrado"),
                                        IFERROR(
                                            INDEX(M:M,
                                                MATCH(
                                                    A364&amp;B364,AG:AG,
                                                    0)
                                            ),
                                            "Não encontrado")
                                    )</f>
        <v>18.044604000000003</v>
      </c>
      <c r="M364" s="21">
        <f>L364*G364/1</f>
        <v>0.98162645760000011</v>
      </c>
      <c r="N364" s="21">
        <f>IF(
                        C364="INSUMO",
                                        IFERROR(
                                            IF(
                                                INDEX(
                                                    Insumos!C:C,
                                                    MATCH(
                                                        A364&amp;B364,
                                                        Insumos!I:I,
                                                        0)
                                                )="Equipamento",
                                                INDEX(
                                                    Insumos!F:F,
                                                    MATCH(
                                                        A364&amp;B364,
                                                        Insumos!I:I,
                                                        0)
                                                ),
                                                0
                                            ),
                                            "Não encontrado"),
                                        IFERROR(
                                            INDEX(O:O,
                                                MATCH(
                                                    A364&amp;B364,AG:AG,
                                                    0)
                                            ),
                                            "Não encontrado")
                                    )</f>
        <v>0</v>
      </c>
      <c r="O364" s="21">
        <f>N364*G364/1</f>
        <v>0</v>
      </c>
      <c r="P364" s="21">
        <f>IF(
                        C364="INSUMO",
                                        IFERROR(
                                            IF(
                                                INDEX(
                                                    Insumos!C:C,
                                                    MATCH(
                                                        A364&amp;B364,
                                                        Insumos!I:I,
                                                        0)
                                                )="Transporte",
                                                INDEX(
                                                    Insumos!F:F,
                                                    MATCH(
                                                        A364&amp;B364,
                                                        Insumos!I:I,
                                                        0)
                                                ),
                                                0
                                            ),
                                            "Não encontrado"),
                                        IFERROR(
                                            INDEX(Q:Q,
                                                MATCH(
                                                    A364&amp;B364,AG:AG,
                                                    0)
                                            ),
                                            "Não encontrado")
                                    )</f>
        <v>0</v>
      </c>
      <c r="Q364" s="21">
        <f>P364*G364/1</f>
        <v>0</v>
      </c>
      <c r="R364" s="21">
        <f>IF(
                        C364="INSUMO",
                                        IFERROR(
                                            IF(
                                                INDEX(
                                                    Insumos!C:C,
                                                    MATCH(
                                                        A364&amp;B364,
                                                        Insumos!I:I,
                                                        0)
                                                )="Terceirizados",
                                                INDEX(
                                                    Insumos!F:F,
                                                    MATCH(
                                                        A364&amp;B364,
                                                        Insumos!I:I,
                                                        0)
                                                ),
                                                0
                                            ),
                                            "Não encontrado"),
                                        IFERROR(
                                            INDEX(S:S,
                                                MATCH(
                                                    A364&amp;B364,AG:AG,
                                                    0)
                                            ),
                                            "Não encontrado")
                                    )</f>
        <v>0</v>
      </c>
      <c r="S364" s="21">
        <f>R364*G364/1</f>
        <v>0</v>
      </c>
      <c r="T364" s="21">
        <f>IF(
                        C364="INSUMO",
                                        IFERROR(
                                            IF(
                                                INDEX(
                                                    Insumos!C:C,
                                                    MATCH(
                                                        A364&amp;B364,
                                                        Insumos!I:I,
                                                        0)
                                                )="Comissionamento",
                                                INDEX(
                                                    Insumos!F:F,
                                                    MATCH(
                                                        A364&amp;B364,
                                                        Insumos!I:I,
                                                        0)
                                                ),
                                                0
                                            ),
                                            "Não encontrado"),
                                        IFERROR(
                                            INDEX(U:U,
                                                MATCH(
                                                    A364&amp;B364,AG:AG,
                                                    0)
                                            ),
                                            "Não encontrado")
                                    )</f>
        <v>0</v>
      </c>
      <c r="U364" s="21">
        <f>T364*G364/1</f>
        <v>0</v>
      </c>
      <c r="V364" s="21">
        <f>IF(
                        C364="INSUMO",
                                        IFERROR(
                                            IF(
                                                INDEX(
                                                    Insumos!C:C,
                                                    MATCH(
                                                        A364&amp;B364,
                                                        Insumos!I:I,
                                                        0)
                                                )="Verba",
                                                INDEX(
                                                    Insumos!F:F,
                                                    MATCH(
                                                        A364&amp;B364,
                                                        Insumos!I:I,
                                                        0)
                                                ),
                                                0
                                            ),
                                            "Não encontrado"),
                                        IFERROR(
                                            INDEX(W:W,
                                                MATCH(
                                                    A364&amp;B364,AG:AG,
                                                    0)
                                            ),
                                            "Não encontrado")
                                    )</f>
        <v>0</v>
      </c>
      <c r="W364" s="21">
        <f>V364*G364/1</f>
        <v>0</v>
      </c>
      <c r="X364" s="21">
        <f>IF(
                        C364="INSUMO",
                                        IFERROR(
                                            IF(
                                                INDEX(
                                                    Insumos!C:C,
                                                    MATCH(
                                                        A364&amp;B364,
                                                        Insumos!I:I,
                                                        0)
                                                )="Outro",
                                                INDEX(
                                                    Insumos!F:F,
                                                    MATCH(
                                                        A364&amp;B364,
                                                        Insumos!I:I,
                                                        0)
                                                ),
                                                0
                                            ),
                                            "Não encontrado"),
                                        IFERROR(
                                            INDEX(Y:Y,
                                                MATCH(
                                                    A364&amp;B364,AG:AG,
                                                    0)
                                            ),
                                            "Não encontrado")
                                    )</f>
        <v>0</v>
      </c>
      <c r="Y364" s="21">
        <f>X364*G364/1</f>
        <v>0</v>
      </c>
      <c r="Z364" s="21">
        <f>IF(
                            C364="INSUMO",
                            IFERROR(
                                INDEX(
                                    Insumos!F:F,
                                    MATCH(
                                        A364&amp;B364,
                                        Insumos!I:I,
                                        0)
                                ),
                                "Não encontrado"),
                            IFERROR(
                                INDEX(AA:AA,
                                    MATCH(
                                        A364&amp;B364,AG:AG,
                                        0)
                                ),
                                "Não encontrado")
                        )</f>
        <v>22.174604000000002</v>
      </c>
      <c r="AA364" s="21">
        <f>G364*Z364</f>
        <v>1.2062984576</v>
      </c>
      <c r="AB364" s="45"/>
      <c r="AC364" s="45"/>
      <c r="AD364" s="61" t="s">
        <v>89</v>
      </c>
      <c r="AE364" s="72"/>
      <c r="AF364" s="72"/>
    </row>
    <row r="365" spans="1:33" ht="25.5" x14ac:dyDescent="0.2">
      <c r="A365" s="54" t="s">
        <v>559</v>
      </c>
      <c r="B365" s="55" t="s">
        <v>98</v>
      </c>
      <c r="C365" s="69" t="s">
        <v>46</v>
      </c>
      <c r="D365" s="57" t="s">
        <v>488</v>
      </c>
      <c r="E365" s="57" t="s">
        <v>560</v>
      </c>
      <c r="F365" s="16" t="s">
        <v>511</v>
      </c>
      <c r="G365" s="16">
        <v>0.16309999999999999</v>
      </c>
      <c r="H365" s="20">
        <f>IF(
                        C365="INSUMO",
                                        IFERROR(
                                            IF(
                                                INDEX(
                                                    Insumos!C:C,
                                                    MATCH(
                                                        A365&amp;B365,
                                                        Insumos!I:I,
                                                        0)
                                                )="Material",
                                                INDEX(
                                                    Insumos!F:F,
                                                    MATCH(
                                                        A365&amp;B365,
                                                        Insumos!I:I,
                                                        0)
                                                ),
                                                0
                                            ),
                                            "Não encontrado"),
                                        IFERROR(
                                            INDEX(I:I,
                                                MATCH(
                                                    A365&amp;B365,AG:AG,
                                                    0)
                                            ),
                                            "Não encontrado")
                                    )</f>
        <v>6.03</v>
      </c>
      <c r="I365" s="20">
        <f>H365*G365/1</f>
        <v>0.98349300000000006</v>
      </c>
      <c r="J365" s="20">
        <f t="shared" si="89"/>
        <v>25.7444612</v>
      </c>
      <c r="K365" s="20">
        <f t="shared" si="89"/>
        <v>4.1989216217200003</v>
      </c>
      <c r="L365" s="20">
        <f>IF(
                        C365="INSUMO",
                                        IFERROR(
                                            IF(
                                                INDEX(
                                                    Insumos!C:C,
                                                    MATCH(
                                                        A365&amp;B365,
                                                        Insumos!I:I,
                                                        0)
                                                )="Mao_obra",
                                                INDEX(
                                                    Insumos!F:F,
                                                    MATCH(
                                                        A365&amp;B365,
                                                        Insumos!I:I,
                                                        0)
                                                ),
                                                0
                                            ),
                                            "Não encontrado"),
                                        IFERROR(
                                            INDEX(M:M,
                                                MATCH(
                                                    A365&amp;B365,AG:AG,
                                                    0)
                                            ),
                                            "Não encontrado")
                                    )</f>
        <v>25.7444612</v>
      </c>
      <c r="M365" s="20">
        <f>L365*G365/1</f>
        <v>4.1989216217200003</v>
      </c>
      <c r="N365" s="20">
        <f>IF(
                        C365="INSUMO",
                                        IFERROR(
                                            IF(
                                                INDEX(
                                                    Insumos!C:C,
                                                    MATCH(
                                                        A365&amp;B365,
                                                        Insumos!I:I,
                                                        0)
                                                )="Equipamento",
                                                INDEX(
                                                    Insumos!F:F,
                                                    MATCH(
                                                        A365&amp;B365,
                                                        Insumos!I:I,
                                                        0)
                                                ),
                                                0
                                            ),
                                            "Não encontrado"),
                                        IFERROR(
                                            INDEX(O:O,
                                                MATCH(
                                                    A365&amp;B365,AG:AG,
                                                    0)
                                            ),
                                            "Não encontrado")
                                    )</f>
        <v>0</v>
      </c>
      <c r="O365" s="20">
        <f>N365*G365/1</f>
        <v>0</v>
      </c>
      <c r="P365" s="20">
        <f>IF(
                        C365="INSUMO",
                                        IFERROR(
                                            IF(
                                                INDEX(
                                                    Insumos!C:C,
                                                    MATCH(
                                                        A365&amp;B365,
                                                        Insumos!I:I,
                                                        0)
                                                )="Transporte",
                                                INDEX(
                                                    Insumos!F:F,
                                                    MATCH(
                                                        A365&amp;B365,
                                                        Insumos!I:I,
                                                        0)
                                                ),
                                                0
                                            ),
                                            "Não encontrado"),
                                        IFERROR(
                                            INDEX(Q:Q,
                                                MATCH(
                                                    A365&amp;B365,AG:AG,
                                                    0)
                                            ),
                                            "Não encontrado")
                                    )</f>
        <v>0</v>
      </c>
      <c r="Q365" s="20">
        <f>P365*G365/1</f>
        <v>0</v>
      </c>
      <c r="R365" s="20">
        <f>IF(
                        C365="INSUMO",
                                        IFERROR(
                                            IF(
                                                INDEX(
                                                    Insumos!C:C,
                                                    MATCH(
                                                        A365&amp;B365,
                                                        Insumos!I:I,
                                                        0)
                                                )="Terceirizados",
                                                INDEX(
                                                    Insumos!F:F,
                                                    MATCH(
                                                        A365&amp;B365,
                                                        Insumos!I:I,
                                                        0)
                                                ),
                                                0
                                            ),
                                            "Não encontrado"),
                                        IFERROR(
                                            INDEX(S:S,
                                                MATCH(
                                                    A365&amp;B365,AG:AG,
                                                    0)
                                            ),
                                            "Não encontrado")
                                    )</f>
        <v>0</v>
      </c>
      <c r="S365" s="20">
        <f>R365*G365/1</f>
        <v>0</v>
      </c>
      <c r="T365" s="20">
        <f>IF(
                        C365="INSUMO",
                                        IFERROR(
                                            IF(
                                                INDEX(
                                                    Insumos!C:C,
                                                    MATCH(
                                                        A365&amp;B365,
                                                        Insumos!I:I,
                                                        0)
                                                )="Comissionamento",
                                                INDEX(
                                                    Insumos!F:F,
                                                    MATCH(
                                                        A365&amp;B365,
                                                        Insumos!I:I,
                                                        0)
                                                ),
                                                0
                                            ),
                                            "Não encontrado"),
                                        IFERROR(
                                            INDEX(U:U,
                                                MATCH(
                                                    A365&amp;B365,AG:AG,
                                                    0)
                                            ),
                                            "Não encontrado")
                                    )</f>
        <v>0</v>
      </c>
      <c r="U365" s="20">
        <f>T365*G365/1</f>
        <v>0</v>
      </c>
      <c r="V365" s="20">
        <f>IF(
                        C365="INSUMO",
                                        IFERROR(
                                            IF(
                                                INDEX(
                                                    Insumos!C:C,
                                                    MATCH(
                                                        A365&amp;B365,
                                                        Insumos!I:I,
                                                        0)
                                                )="Verba",
                                                INDEX(
                                                    Insumos!F:F,
                                                    MATCH(
                                                        A365&amp;B365,
                                                        Insumos!I:I,
                                                        0)
                                                ),
                                                0
                                            ),
                                            "Não encontrado"),
                                        IFERROR(
                                            INDEX(W:W,
                                                MATCH(
                                                    A365&amp;B365,AG:AG,
                                                    0)
                                            ),
                                            "Não encontrado")
                                    )</f>
        <v>0</v>
      </c>
      <c r="W365" s="20">
        <f>V365*G365/1</f>
        <v>0</v>
      </c>
      <c r="X365" s="20">
        <f>IF(
                        C365="INSUMO",
                                        IFERROR(
                                            IF(
                                                INDEX(
                                                    Insumos!C:C,
                                                    MATCH(
                                                        A365&amp;B365,
                                                        Insumos!I:I,
                                                        0)
                                                )="Outro",
                                                INDEX(
                                                    Insumos!F:F,
                                                    MATCH(
                                                        A365&amp;B365,
                                                        Insumos!I:I,
                                                        0)
                                                ),
                                                0
                                            ),
                                            "Não encontrado"),
                                        IFERROR(
                                            INDEX(Y:Y,
                                                MATCH(
                                                    A365&amp;B365,AG:AG,
                                                    0)
                                            ),
                                            "Não encontrado")
                                    )</f>
        <v>0</v>
      </c>
      <c r="Y365" s="20">
        <f>X365*G365/1</f>
        <v>0</v>
      </c>
      <c r="Z365" s="20">
        <f>IF(
                            C365="INSUMO",
                            IFERROR(
                                INDEX(
                                    Insumos!F:F,
                                    MATCH(
                                        A365&amp;B365,
                                        Insumos!I:I,
                                        0)
                                ),
                                "Não encontrado"),
                            IFERROR(
                                INDEX(AA:AA,
                                    MATCH(
                                        A365&amp;B365,AG:AG,
                                        0)
                                ),
                                "Não encontrado")
                        )</f>
        <v>31.774461200000001</v>
      </c>
      <c r="AA365" s="20">
        <f>G365*Z365</f>
        <v>5.1824146217200004</v>
      </c>
      <c r="AB365" s="44"/>
      <c r="AC365" s="44"/>
      <c r="AD365" s="57" t="s">
        <v>89</v>
      </c>
      <c r="AE365" s="70"/>
      <c r="AF365" s="70"/>
    </row>
    <row r="366" spans="1:33" x14ac:dyDescent="0.2">
      <c r="A366" s="59" t="s">
        <v>779</v>
      </c>
      <c r="B366" s="60" t="s">
        <v>98</v>
      </c>
      <c r="C366" s="71" t="s">
        <v>58</v>
      </c>
      <c r="D366" s="61" t="s">
        <v>488</v>
      </c>
      <c r="E366" s="61" t="s">
        <v>780</v>
      </c>
      <c r="F366" s="17" t="s">
        <v>610</v>
      </c>
      <c r="G366" s="17">
        <v>0.22850000000000001</v>
      </c>
      <c r="H366" s="21">
        <f>IF(
                        C366="INSUMO",
                                        IFERROR(
                                            IF(
                                                INDEX(
                                                    Insumos!C:C,
                                                    MATCH(
                                                        A366&amp;B366,
                                                        Insumos!I:I,
                                                        0)
                                                )="Material",
                                                INDEX(
                                                    Insumos!F:F,
                                                    MATCH(
                                                        A366&amp;B366,
                                                        Insumos!I:I,
                                                        0)
                                                ),
                                                0
                                            ),
                                            "Não encontrado"),
                                        IFERROR(
                                            INDEX(I:I,
                                                MATCH(
                                                    A366&amp;B366,AG:AG,
                                                    0)
                                            ),
                                            "Não encontrado")
                                    )</f>
        <v>25.98</v>
      </c>
      <c r="I366" s="21">
        <f>H366*G366/1</f>
        <v>5.9364300000000005</v>
      </c>
      <c r="J366" s="21">
        <f t="shared" si="89"/>
        <v>0</v>
      </c>
      <c r="K366" s="21">
        <f t="shared" si="89"/>
        <v>0</v>
      </c>
      <c r="L366" s="21">
        <f>IF(
                        C366="INSUMO",
                                        IFERROR(
                                            IF(
                                                INDEX(
                                                    Insumos!C:C,
                                                    MATCH(
                                                        A366&amp;B366,
                                                        Insumos!I:I,
                                                        0)
                                                )="Mao_obra",
                                                INDEX(
                                                    Insumos!F:F,
                                                    MATCH(
                                                        A366&amp;B366,
                                                        Insumos!I:I,
                                                        0)
                                                ),
                                                0
                                            ),
                                            "Não encontrado"),
                                        IFERROR(
                                            INDEX(M:M,
                                                MATCH(
                                                    A366&amp;B366,AG:AG,
                                                    0)
                                            ),
                                            "Não encontrado")
                                    )</f>
        <v>0</v>
      </c>
      <c r="M366" s="21">
        <f>L366*G366/1</f>
        <v>0</v>
      </c>
      <c r="N366" s="21">
        <f>IF(
                        C366="INSUMO",
                                        IFERROR(
                                            IF(
                                                INDEX(
                                                    Insumos!C:C,
                                                    MATCH(
                                                        A366&amp;B366,
                                                        Insumos!I:I,
                                                        0)
                                                )="Equipamento",
                                                INDEX(
                                                    Insumos!F:F,
                                                    MATCH(
                                                        A366&amp;B366,
                                                        Insumos!I:I,
                                                        0)
                                                ),
                                                0
                                            ),
                                            "Não encontrado"),
                                        IFERROR(
                                            INDEX(O:O,
                                                MATCH(
                                                    A366&amp;B366,AG:AG,
                                                    0)
                                            ),
                                            "Não encontrado")
                                    )</f>
        <v>0</v>
      </c>
      <c r="O366" s="21">
        <f>N366*G366/1</f>
        <v>0</v>
      </c>
      <c r="P366" s="21">
        <f>IF(
                        C366="INSUMO",
                                        IFERROR(
                                            IF(
                                                INDEX(
                                                    Insumos!C:C,
                                                    MATCH(
                                                        A366&amp;B366,
                                                        Insumos!I:I,
                                                        0)
                                                )="Transporte",
                                                INDEX(
                                                    Insumos!F:F,
                                                    MATCH(
                                                        A366&amp;B366,
                                                        Insumos!I:I,
                                                        0)
                                                ),
                                                0
                                            ),
                                            "Não encontrado"),
                                        IFERROR(
                                            INDEX(Q:Q,
                                                MATCH(
                                                    A366&amp;B366,AG:AG,
                                                    0)
                                            ),
                                            "Não encontrado")
                                    )</f>
        <v>0</v>
      </c>
      <c r="Q366" s="21">
        <f>P366*G366/1</f>
        <v>0</v>
      </c>
      <c r="R366" s="21">
        <f>IF(
                        C366="INSUMO",
                                        IFERROR(
                                            IF(
                                                INDEX(
                                                    Insumos!C:C,
                                                    MATCH(
                                                        A366&amp;B366,
                                                        Insumos!I:I,
                                                        0)
                                                )="Terceirizados",
                                                INDEX(
                                                    Insumos!F:F,
                                                    MATCH(
                                                        A366&amp;B366,
                                                        Insumos!I:I,
                                                        0)
                                                ),
                                                0
                                            ),
                                            "Não encontrado"),
                                        IFERROR(
                                            INDEX(S:S,
                                                MATCH(
                                                    A366&amp;B366,AG:AG,
                                                    0)
                                            ),
                                            "Não encontrado")
                                    )</f>
        <v>0</v>
      </c>
      <c r="S366" s="21">
        <f>R366*G366/1</f>
        <v>0</v>
      </c>
      <c r="T366" s="21">
        <f>IF(
                        C366="INSUMO",
                                        IFERROR(
                                            IF(
                                                INDEX(
                                                    Insumos!C:C,
                                                    MATCH(
                                                        A366&amp;B366,
                                                        Insumos!I:I,
                                                        0)
                                                )="Comissionamento",
                                                INDEX(
                                                    Insumos!F:F,
                                                    MATCH(
                                                        A366&amp;B366,
                                                        Insumos!I:I,
                                                        0)
                                                ),
                                                0
                                            ),
                                            "Não encontrado"),
                                        IFERROR(
                                            INDEX(U:U,
                                                MATCH(
                                                    A366&amp;B366,AG:AG,
                                                    0)
                                            ),
                                            "Não encontrado")
                                    )</f>
        <v>0</v>
      </c>
      <c r="U366" s="21">
        <f>T366*G366/1</f>
        <v>0</v>
      </c>
      <c r="V366" s="21">
        <f>IF(
                        C366="INSUMO",
                                        IFERROR(
                                            IF(
                                                INDEX(
                                                    Insumos!C:C,
                                                    MATCH(
                                                        A366&amp;B366,
                                                        Insumos!I:I,
                                                        0)
                                                )="Verba",
                                                INDEX(
                                                    Insumos!F:F,
                                                    MATCH(
                                                        A366&amp;B366,
                                                        Insumos!I:I,
                                                        0)
                                                ),
                                                0
                                            ),
                                            "Não encontrado"),
                                        IFERROR(
                                            INDEX(W:W,
                                                MATCH(
                                                    A366&amp;B366,AG:AG,
                                                    0)
                                            ),
                                            "Não encontrado")
                                    )</f>
        <v>0</v>
      </c>
      <c r="W366" s="21">
        <f>V366*G366/1</f>
        <v>0</v>
      </c>
      <c r="X366" s="21">
        <f>IF(
                        C366="INSUMO",
                                        IFERROR(
                                            IF(
                                                INDEX(
                                                    Insumos!C:C,
                                                    MATCH(
                                                        A366&amp;B366,
                                                        Insumos!I:I,
                                                        0)
                                                )="Outro",
                                                INDEX(
                                                    Insumos!F:F,
                                                    MATCH(
                                                        A366&amp;B366,
                                                        Insumos!I:I,
                                                        0)
                                                ),
                                                0
                                            ),
                                            "Não encontrado"),
                                        IFERROR(
                                            INDEX(Y:Y,
                                                MATCH(
                                                    A366&amp;B366,AG:AG,
                                                    0)
                                            ),
                                            "Não encontrado")
                                    )</f>
        <v>0</v>
      </c>
      <c r="Y366" s="21">
        <f>X366*G366/1</f>
        <v>0</v>
      </c>
      <c r="Z366" s="21">
        <f>IF(
                            C366="INSUMO",
                            IFERROR(
                                INDEX(
                                    Insumos!F:F,
                                    MATCH(
                                        A366&amp;B366,
                                        Insumos!I:I,
                                        0)
                                ),
                                "Não encontrado"),
                            IFERROR(
                                INDEX(AA:AA,
                                    MATCH(
                                        A366&amp;B366,AG:AG,
                                        0)
                                ),
                                "Não encontrado")
                        )</f>
        <v>25.98</v>
      </c>
      <c r="AA366" s="21">
        <f>G366*Z366</f>
        <v>5.9364300000000005</v>
      </c>
      <c r="AB366" s="45"/>
      <c r="AC366" s="45"/>
      <c r="AD366" s="61" t="s">
        <v>89</v>
      </c>
      <c r="AE366" s="72"/>
      <c r="AF366" s="72"/>
    </row>
    <row r="367" spans="1:33" ht="25.5" x14ac:dyDescent="0.2">
      <c r="A367" s="63" t="s">
        <v>447</v>
      </c>
      <c r="B367" s="64" t="s">
        <v>98</v>
      </c>
      <c r="C367" s="65" t="s">
        <v>89</v>
      </c>
      <c r="D367" s="66" t="s">
        <v>488</v>
      </c>
      <c r="E367" s="66" t="s">
        <v>448</v>
      </c>
      <c r="F367" s="67" t="s">
        <v>66</v>
      </c>
      <c r="G367" s="22"/>
      <c r="H367" s="23"/>
      <c r="I367" s="23">
        <f>SUM(I368:I369)</f>
        <v>0.45823600000000003</v>
      </c>
      <c r="J367" s="23"/>
      <c r="K367" s="23">
        <f>SUM(K368:K369)</f>
        <v>1.0606718014400001</v>
      </c>
      <c r="L367" s="23"/>
      <c r="M367" s="23">
        <f>SUM(M368:M369)</f>
        <v>1.0606718014400001</v>
      </c>
      <c r="N367" s="23"/>
      <c r="O367" s="23">
        <f>SUM(O368:O369)</f>
        <v>0</v>
      </c>
      <c r="P367" s="23"/>
      <c r="Q367" s="23">
        <f>SUM(Q368:Q369)</f>
        <v>0</v>
      </c>
      <c r="R367" s="23"/>
      <c r="S367" s="23">
        <f>SUM(S368:S369)</f>
        <v>0</v>
      </c>
      <c r="T367" s="23"/>
      <c r="U367" s="23">
        <f>SUM(U368:U369)</f>
        <v>0</v>
      </c>
      <c r="V367" s="23"/>
      <c r="W367" s="23">
        <f>SUM(W368:W369)</f>
        <v>0</v>
      </c>
      <c r="X367" s="23"/>
      <c r="Y367" s="23">
        <f>SUM(Y368:Y369)</f>
        <v>0</v>
      </c>
      <c r="Z367" s="23"/>
      <c r="AA367" s="23">
        <f>SUM(AA368:AA369)</f>
        <v>1.5189078014400001</v>
      </c>
      <c r="AB367" s="43" t="s">
        <v>89</v>
      </c>
      <c r="AC367" s="43"/>
      <c r="AD367" s="66" t="s">
        <v>89</v>
      </c>
      <c r="AE367" s="68" t="s">
        <v>89</v>
      </c>
      <c r="AF367" s="68" t="s">
        <v>781</v>
      </c>
      <c r="AG367" t="str">
        <f>A367&amp;B367&amp;C367</f>
        <v>100718SINAPI</v>
      </c>
    </row>
    <row r="368" spans="1:33" ht="25.5" x14ac:dyDescent="0.2">
      <c r="A368" s="59" t="s">
        <v>559</v>
      </c>
      <c r="B368" s="60" t="s">
        <v>98</v>
      </c>
      <c r="C368" s="71" t="s">
        <v>46</v>
      </c>
      <c r="D368" s="61" t="s">
        <v>488</v>
      </c>
      <c r="E368" s="61" t="s">
        <v>560</v>
      </c>
      <c r="F368" s="17" t="s">
        <v>511</v>
      </c>
      <c r="G368" s="17">
        <v>4.1200000000000001E-2</v>
      </c>
      <c r="H368" s="21">
        <f>IF(
                        C368="INSUMO",
                                        IFERROR(
                                            IF(
                                                INDEX(
                                                    Insumos!C:C,
                                                    MATCH(
                                                        A368&amp;B368,
                                                        Insumos!I:I,
                                                        0)
                                                )="Material",
                                                INDEX(
                                                    Insumos!F:F,
                                                    MATCH(
                                                        A368&amp;B368,
                                                        Insumos!I:I,
                                                        0)
                                                ),
                                                0
                                            ),
                                            "Não encontrado"),
                                        IFERROR(
                                            INDEX(I:I,
                                                MATCH(
                                                    A368&amp;B368,AG:AG,
                                                    0)
                                            ),
                                            "Não encontrado")
                                    )</f>
        <v>6.03</v>
      </c>
      <c r="I368" s="21">
        <f>H368*G368/1</f>
        <v>0.24843600000000002</v>
      </c>
      <c r="J368" s="21">
        <f>T368 + N368 + L368 + X368 + R368 + P368 + V368</f>
        <v>25.7444612</v>
      </c>
      <c r="K368" s="21">
        <f>U368 + O368 + M368 + Y368 + S368 + Q368 + W368</f>
        <v>1.0606718014400001</v>
      </c>
      <c r="L368" s="21">
        <f>IF(
                        C368="INSUMO",
                                        IFERROR(
                                            IF(
                                                INDEX(
                                                    Insumos!C:C,
                                                    MATCH(
                                                        A368&amp;B368,
                                                        Insumos!I:I,
                                                        0)
                                                )="Mao_obra",
                                                INDEX(
                                                    Insumos!F:F,
                                                    MATCH(
                                                        A368&amp;B368,
                                                        Insumos!I:I,
                                                        0)
                                                ),
                                                0
                                            ),
                                            "Não encontrado"),
                                        IFERROR(
                                            INDEX(M:M,
                                                MATCH(
                                                    A368&amp;B368,AG:AG,
                                                    0)
                                            ),
                                            "Não encontrado")
                                    )</f>
        <v>25.7444612</v>
      </c>
      <c r="M368" s="21">
        <f>L368*G368/1</f>
        <v>1.0606718014400001</v>
      </c>
      <c r="N368" s="21">
        <f>IF(
                        C368="INSUMO",
                                        IFERROR(
                                            IF(
                                                INDEX(
                                                    Insumos!C:C,
                                                    MATCH(
                                                        A368&amp;B368,
                                                        Insumos!I:I,
                                                        0)
                                                )="Equipamento",
                                                INDEX(
                                                    Insumos!F:F,
                                                    MATCH(
                                                        A368&amp;B368,
                                                        Insumos!I:I,
                                                        0)
                                                ),
                                                0
                                            ),
                                            "Não encontrado"),
                                        IFERROR(
                                            INDEX(O:O,
                                                MATCH(
                                                    A368&amp;B368,AG:AG,
                                                    0)
                                            ),
                                            "Não encontrado")
                                    )</f>
        <v>0</v>
      </c>
      <c r="O368" s="21">
        <f>N368*G368/1</f>
        <v>0</v>
      </c>
      <c r="P368" s="21">
        <f>IF(
                        C368="INSUMO",
                                        IFERROR(
                                            IF(
                                                INDEX(
                                                    Insumos!C:C,
                                                    MATCH(
                                                        A368&amp;B368,
                                                        Insumos!I:I,
                                                        0)
                                                )="Transporte",
                                                INDEX(
                                                    Insumos!F:F,
                                                    MATCH(
                                                        A368&amp;B368,
                                                        Insumos!I:I,
                                                        0)
                                                ),
                                                0
                                            ),
                                            "Não encontrado"),
                                        IFERROR(
                                            INDEX(Q:Q,
                                                MATCH(
                                                    A368&amp;B368,AG:AG,
                                                    0)
                                            ),
                                            "Não encontrado")
                                    )</f>
        <v>0</v>
      </c>
      <c r="Q368" s="21">
        <f>P368*G368/1</f>
        <v>0</v>
      </c>
      <c r="R368" s="21">
        <f>IF(
                        C368="INSUMO",
                                        IFERROR(
                                            IF(
                                                INDEX(
                                                    Insumos!C:C,
                                                    MATCH(
                                                        A368&amp;B368,
                                                        Insumos!I:I,
                                                        0)
                                                )="Terceirizados",
                                                INDEX(
                                                    Insumos!F:F,
                                                    MATCH(
                                                        A368&amp;B368,
                                                        Insumos!I:I,
                                                        0)
                                                ),
                                                0
                                            ),
                                            "Não encontrado"),
                                        IFERROR(
                                            INDEX(S:S,
                                                MATCH(
                                                    A368&amp;B368,AG:AG,
                                                    0)
                                            ),
                                            "Não encontrado")
                                    )</f>
        <v>0</v>
      </c>
      <c r="S368" s="21">
        <f>R368*G368/1</f>
        <v>0</v>
      </c>
      <c r="T368" s="21">
        <f>IF(
                        C368="INSUMO",
                                        IFERROR(
                                            IF(
                                                INDEX(
                                                    Insumos!C:C,
                                                    MATCH(
                                                        A368&amp;B368,
                                                        Insumos!I:I,
                                                        0)
                                                )="Comissionamento",
                                                INDEX(
                                                    Insumos!F:F,
                                                    MATCH(
                                                        A368&amp;B368,
                                                        Insumos!I:I,
                                                        0)
                                                ),
                                                0
                                            ),
                                            "Não encontrado"),
                                        IFERROR(
                                            INDEX(U:U,
                                                MATCH(
                                                    A368&amp;B368,AG:AG,
                                                    0)
                                            ),
                                            "Não encontrado")
                                    )</f>
        <v>0</v>
      </c>
      <c r="U368" s="21">
        <f>T368*G368/1</f>
        <v>0</v>
      </c>
      <c r="V368" s="21">
        <f>IF(
                        C368="INSUMO",
                                        IFERROR(
                                            IF(
                                                INDEX(
                                                    Insumos!C:C,
                                                    MATCH(
                                                        A368&amp;B368,
                                                        Insumos!I:I,
                                                        0)
                                                )="Verba",
                                                INDEX(
                                                    Insumos!F:F,
                                                    MATCH(
                                                        A368&amp;B368,
                                                        Insumos!I:I,
                                                        0)
                                                ),
                                                0
                                            ),
                                            "Não encontrado"),
                                        IFERROR(
                                            INDEX(W:W,
                                                MATCH(
                                                    A368&amp;B368,AG:AG,
                                                    0)
                                            ),
                                            "Não encontrado")
                                    )</f>
        <v>0</v>
      </c>
      <c r="W368" s="21">
        <f>V368*G368/1</f>
        <v>0</v>
      </c>
      <c r="X368" s="21">
        <f>IF(
                        C368="INSUMO",
                                        IFERROR(
                                            IF(
                                                INDEX(
                                                    Insumos!C:C,
                                                    MATCH(
                                                        A368&amp;B368,
                                                        Insumos!I:I,
                                                        0)
                                                )="Outro",
                                                INDEX(
                                                    Insumos!F:F,
                                                    MATCH(
                                                        A368&amp;B368,
                                                        Insumos!I:I,
                                                        0)
                                                ),
                                                0
                                            ),
                                            "Não encontrado"),
                                        IFERROR(
                                            INDEX(Y:Y,
                                                MATCH(
                                                    A368&amp;B368,AG:AG,
                                                    0)
                                            ),
                                            "Não encontrado")
                                    )</f>
        <v>0</v>
      </c>
      <c r="Y368" s="21">
        <f>X368*G368/1</f>
        <v>0</v>
      </c>
      <c r="Z368" s="21">
        <f>IF(
                            C368="INSUMO",
                            IFERROR(
                                INDEX(
                                    Insumos!F:F,
                                    MATCH(
                                        A368&amp;B368,
                                        Insumos!I:I,
                                        0)
                                ),
                                "Não encontrado"),
                            IFERROR(
                                INDEX(AA:AA,
                                    MATCH(
                                        A368&amp;B368,AG:AG,
                                        0)
                                ),
                                "Não encontrado")
                        )</f>
        <v>31.774461200000001</v>
      </c>
      <c r="AA368" s="21">
        <f>G368*Z368</f>
        <v>1.3091078014400002</v>
      </c>
      <c r="AB368" s="45"/>
      <c r="AC368" s="45"/>
      <c r="AD368" s="61" t="s">
        <v>89</v>
      </c>
      <c r="AE368" s="72"/>
      <c r="AF368" s="72"/>
    </row>
    <row r="369" spans="1:33" x14ac:dyDescent="0.2">
      <c r="A369" s="54" t="s">
        <v>782</v>
      </c>
      <c r="B369" s="55" t="s">
        <v>98</v>
      </c>
      <c r="C369" s="69" t="s">
        <v>58</v>
      </c>
      <c r="D369" s="57" t="s">
        <v>488</v>
      </c>
      <c r="E369" s="57" t="s">
        <v>783</v>
      </c>
      <c r="F369" s="16" t="s">
        <v>56</v>
      </c>
      <c r="G369" s="16">
        <v>0.02</v>
      </c>
      <c r="H369" s="20">
        <f>IF(
                        C369="INSUMO",
                                        IFERROR(
                                            IF(
                                                INDEX(
                                                    Insumos!C:C,
                                                    MATCH(
                                                        A369&amp;B369,
                                                        Insumos!I:I,
                                                        0)
                                                )="Material",
                                                INDEX(
                                                    Insumos!F:F,
                                                    MATCH(
                                                        A369&amp;B369,
                                                        Insumos!I:I,
                                                        0)
                                                ),
                                                0
                                            ),
                                            "Não encontrado"),
                                        IFERROR(
                                            INDEX(I:I,
                                                MATCH(
                                                    A369&amp;B369,AG:AG,
                                                    0)
                                            ),
                                            "Não encontrado")
                                    )</f>
        <v>10.49</v>
      </c>
      <c r="I369" s="20">
        <f>H369*G369/1</f>
        <v>0.20980000000000001</v>
      </c>
      <c r="J369" s="20">
        <f>T369 + N369 + L369 + X369 + R369 + P369 + V369</f>
        <v>0</v>
      </c>
      <c r="K369" s="20">
        <f>U369 + O369 + M369 + Y369 + S369 + Q369 + W369</f>
        <v>0</v>
      </c>
      <c r="L369" s="20">
        <f>IF(
                        C369="INSUMO",
                                        IFERROR(
                                            IF(
                                                INDEX(
                                                    Insumos!C:C,
                                                    MATCH(
                                                        A369&amp;B369,
                                                        Insumos!I:I,
                                                        0)
                                                )="Mao_obra",
                                                INDEX(
                                                    Insumos!F:F,
                                                    MATCH(
                                                        A369&amp;B369,
                                                        Insumos!I:I,
                                                        0)
                                                ),
                                                0
                                            ),
                                            "Não encontrado"),
                                        IFERROR(
                                            INDEX(M:M,
                                                MATCH(
                                                    A369&amp;B369,AG:AG,
                                                    0)
                                            ),
                                            "Não encontrado")
                                    )</f>
        <v>0</v>
      </c>
      <c r="M369" s="20">
        <f>L369*G369/1</f>
        <v>0</v>
      </c>
      <c r="N369" s="20">
        <f>IF(
                        C369="INSUMO",
                                        IFERROR(
                                            IF(
                                                INDEX(
                                                    Insumos!C:C,
                                                    MATCH(
                                                        A369&amp;B369,
                                                        Insumos!I:I,
                                                        0)
                                                )="Equipamento",
                                                INDEX(
                                                    Insumos!F:F,
                                                    MATCH(
                                                        A369&amp;B369,
                                                        Insumos!I:I,
                                                        0)
                                                ),
                                                0
                                            ),
                                            "Não encontrado"),
                                        IFERROR(
                                            INDEX(O:O,
                                                MATCH(
                                                    A369&amp;B369,AG:AG,
                                                    0)
                                            ),
                                            "Não encontrado")
                                    )</f>
        <v>0</v>
      </c>
      <c r="O369" s="20">
        <f>N369*G369/1</f>
        <v>0</v>
      </c>
      <c r="P369" s="20">
        <f>IF(
                        C369="INSUMO",
                                        IFERROR(
                                            IF(
                                                INDEX(
                                                    Insumos!C:C,
                                                    MATCH(
                                                        A369&amp;B369,
                                                        Insumos!I:I,
                                                        0)
                                                )="Transporte",
                                                INDEX(
                                                    Insumos!F:F,
                                                    MATCH(
                                                        A369&amp;B369,
                                                        Insumos!I:I,
                                                        0)
                                                ),
                                                0
                                            ),
                                            "Não encontrado"),
                                        IFERROR(
                                            INDEX(Q:Q,
                                                MATCH(
                                                    A369&amp;B369,AG:AG,
                                                    0)
                                            ),
                                            "Não encontrado")
                                    )</f>
        <v>0</v>
      </c>
      <c r="Q369" s="20">
        <f>P369*G369/1</f>
        <v>0</v>
      </c>
      <c r="R369" s="20">
        <f>IF(
                        C369="INSUMO",
                                        IFERROR(
                                            IF(
                                                INDEX(
                                                    Insumos!C:C,
                                                    MATCH(
                                                        A369&amp;B369,
                                                        Insumos!I:I,
                                                        0)
                                                )="Terceirizados",
                                                INDEX(
                                                    Insumos!F:F,
                                                    MATCH(
                                                        A369&amp;B369,
                                                        Insumos!I:I,
                                                        0)
                                                ),
                                                0
                                            ),
                                            "Não encontrado"),
                                        IFERROR(
                                            INDEX(S:S,
                                                MATCH(
                                                    A369&amp;B369,AG:AG,
                                                    0)
                                            ),
                                            "Não encontrado")
                                    )</f>
        <v>0</v>
      </c>
      <c r="S369" s="20">
        <f>R369*G369/1</f>
        <v>0</v>
      </c>
      <c r="T369" s="20">
        <f>IF(
                        C369="INSUMO",
                                        IFERROR(
                                            IF(
                                                INDEX(
                                                    Insumos!C:C,
                                                    MATCH(
                                                        A369&amp;B369,
                                                        Insumos!I:I,
                                                        0)
                                                )="Comissionamento",
                                                INDEX(
                                                    Insumos!F:F,
                                                    MATCH(
                                                        A369&amp;B369,
                                                        Insumos!I:I,
                                                        0)
                                                ),
                                                0
                                            ),
                                            "Não encontrado"),
                                        IFERROR(
                                            INDEX(U:U,
                                                MATCH(
                                                    A369&amp;B369,AG:AG,
                                                    0)
                                            ),
                                            "Não encontrado")
                                    )</f>
        <v>0</v>
      </c>
      <c r="U369" s="20">
        <f>T369*G369/1</f>
        <v>0</v>
      </c>
      <c r="V369" s="20">
        <f>IF(
                        C369="INSUMO",
                                        IFERROR(
                                            IF(
                                                INDEX(
                                                    Insumos!C:C,
                                                    MATCH(
                                                        A369&amp;B369,
                                                        Insumos!I:I,
                                                        0)
                                                )="Verba",
                                                INDEX(
                                                    Insumos!F:F,
                                                    MATCH(
                                                        A369&amp;B369,
                                                        Insumos!I:I,
                                                        0)
                                                ),
                                                0
                                            ),
                                            "Não encontrado"),
                                        IFERROR(
                                            INDEX(W:W,
                                                MATCH(
                                                    A369&amp;B369,AG:AG,
                                                    0)
                                            ),
                                            "Não encontrado")
                                    )</f>
        <v>0</v>
      </c>
      <c r="W369" s="20">
        <f>V369*G369/1</f>
        <v>0</v>
      </c>
      <c r="X369" s="20">
        <f>IF(
                        C369="INSUMO",
                                        IFERROR(
                                            IF(
                                                INDEX(
                                                    Insumos!C:C,
                                                    MATCH(
                                                        A369&amp;B369,
                                                        Insumos!I:I,
                                                        0)
                                                )="Outro",
                                                INDEX(
                                                    Insumos!F:F,
                                                    MATCH(
                                                        A369&amp;B369,
                                                        Insumos!I:I,
                                                        0)
                                                ),
                                                0
                                            ),
                                            "Não encontrado"),
                                        IFERROR(
                                            INDEX(Y:Y,
                                                MATCH(
                                                    A369&amp;B369,AG:AG,
                                                    0)
                                            ),
                                            "Não encontrado")
                                    )</f>
        <v>0</v>
      </c>
      <c r="Y369" s="20">
        <f>X369*G369/1</f>
        <v>0</v>
      </c>
      <c r="Z369" s="20">
        <f>IF(
                            C369="INSUMO",
                            IFERROR(
                                INDEX(
                                    Insumos!F:F,
                                    MATCH(
                                        A369&amp;B369,
                                        Insumos!I:I,
                                        0)
                                ),
                                "Não encontrado"),
                            IFERROR(
                                INDEX(AA:AA,
                                    MATCH(
                                        A369&amp;B369,AG:AG,
                                        0)
                                ),
                                "Não encontrado")
                        )</f>
        <v>10.49</v>
      </c>
      <c r="AA369" s="20">
        <f>G369*Z369</f>
        <v>0.20980000000000001</v>
      </c>
      <c r="AB369" s="44"/>
      <c r="AC369" s="44"/>
      <c r="AD369" s="57" t="s">
        <v>89</v>
      </c>
      <c r="AE369" s="70"/>
      <c r="AF369" s="70"/>
    </row>
    <row r="370" spans="1:33" ht="25.5" x14ac:dyDescent="0.2">
      <c r="A370" s="63" t="s">
        <v>450</v>
      </c>
      <c r="B370" s="64" t="s">
        <v>98</v>
      </c>
      <c r="C370" s="65" t="s">
        <v>89</v>
      </c>
      <c r="D370" s="66" t="s">
        <v>488</v>
      </c>
      <c r="E370" s="66" t="s">
        <v>451</v>
      </c>
      <c r="F370" s="67" t="s">
        <v>70</v>
      </c>
      <c r="G370" s="22"/>
      <c r="H370" s="23"/>
      <c r="I370" s="23">
        <f>SUM(I371:I373)</f>
        <v>7.6178810000000006</v>
      </c>
      <c r="J370" s="23"/>
      <c r="K370" s="23">
        <f>SUM(K371:K373)</f>
        <v>7.209969215200001</v>
      </c>
      <c r="L370" s="23"/>
      <c r="M370" s="23">
        <f>SUM(M371:M373)</f>
        <v>7.209969215200001</v>
      </c>
      <c r="N370" s="23"/>
      <c r="O370" s="23">
        <f>SUM(O371:O373)</f>
        <v>0</v>
      </c>
      <c r="P370" s="23"/>
      <c r="Q370" s="23">
        <f>SUM(Q371:Q373)</f>
        <v>0</v>
      </c>
      <c r="R370" s="23"/>
      <c r="S370" s="23">
        <f>SUM(S371:S373)</f>
        <v>0</v>
      </c>
      <c r="T370" s="23"/>
      <c r="U370" s="23">
        <f>SUM(U371:U373)</f>
        <v>0</v>
      </c>
      <c r="V370" s="23"/>
      <c r="W370" s="23">
        <f>SUM(W371:W373)</f>
        <v>0</v>
      </c>
      <c r="X370" s="23"/>
      <c r="Y370" s="23">
        <f>SUM(Y371:Y373)</f>
        <v>0</v>
      </c>
      <c r="Z370" s="23"/>
      <c r="AA370" s="23">
        <f>SUM(AA371:AA373)</f>
        <v>14.827850215200002</v>
      </c>
      <c r="AB370" s="43" t="s">
        <v>89</v>
      </c>
      <c r="AC370" s="43"/>
      <c r="AD370" s="66" t="s">
        <v>89</v>
      </c>
      <c r="AE370" s="68" t="s">
        <v>89</v>
      </c>
      <c r="AF370" s="68" t="s">
        <v>778</v>
      </c>
      <c r="AG370" t="str">
        <f>A370&amp;B370&amp;C370</f>
        <v>88488SINAPI</v>
      </c>
    </row>
    <row r="371" spans="1:33" ht="25.5" x14ac:dyDescent="0.2">
      <c r="A371" s="59" t="s">
        <v>514</v>
      </c>
      <c r="B371" s="60" t="s">
        <v>98</v>
      </c>
      <c r="C371" s="71" t="s">
        <v>46</v>
      </c>
      <c r="D371" s="61" t="s">
        <v>488</v>
      </c>
      <c r="E371" s="61" t="s">
        <v>515</v>
      </c>
      <c r="F371" s="17" t="s">
        <v>511</v>
      </c>
      <c r="G371" s="17">
        <v>7.5700000000000003E-2</v>
      </c>
      <c r="H371" s="21">
        <f>IF(
                        C371="INSUMO",
                                        IFERROR(
                                            IF(
                                                INDEX(
                                                    Insumos!C:C,
                                                    MATCH(
                                                        A371&amp;B371,
                                                        Insumos!I:I,
                                                        0)
                                                )="Material",
                                                INDEX(
                                                    Insumos!F:F,
                                                    MATCH(
                                                        A371&amp;B371,
                                                        Insumos!I:I,
                                                        0)
                                                ),
                                                0
                                            ),
                                            "Não encontrado"),
                                        IFERROR(
                                            INDEX(I:I,
                                                MATCH(
                                                    A371&amp;B371,AG:AG,
                                                    0)
                                            ),
                                            "Não encontrado")
                                    )</f>
        <v>4.13</v>
      </c>
      <c r="I371" s="21">
        <f>H371*G371/1</f>
        <v>0.312641</v>
      </c>
      <c r="J371" s="21">
        <f t="shared" ref="J371:K373" si="90">T371 + N371 + L371 + X371 + R371 + P371 + V371</f>
        <v>18.044604000000003</v>
      </c>
      <c r="K371" s="21">
        <f t="shared" si="90"/>
        <v>1.3659765228000003</v>
      </c>
      <c r="L371" s="21">
        <f>IF(
                        C371="INSUMO",
                                        IFERROR(
                                            IF(
                                                INDEX(
                                                    Insumos!C:C,
                                                    MATCH(
                                                        A371&amp;B371,
                                                        Insumos!I:I,
                                                        0)
                                                )="Mao_obra",
                                                INDEX(
                                                    Insumos!F:F,
                                                    MATCH(
                                                        A371&amp;B371,
                                                        Insumos!I:I,
                                                        0)
                                                ),
                                                0
                                            ),
                                            "Não encontrado"),
                                        IFERROR(
                                            INDEX(M:M,
                                                MATCH(
                                                    A371&amp;B371,AG:AG,
                                                    0)
                                            ),
                                            "Não encontrado")
                                    )</f>
        <v>18.044604000000003</v>
      </c>
      <c r="M371" s="21">
        <f>L371*G371/1</f>
        <v>1.3659765228000003</v>
      </c>
      <c r="N371" s="21">
        <f>IF(
                        C371="INSUMO",
                                        IFERROR(
                                            IF(
                                                INDEX(
                                                    Insumos!C:C,
                                                    MATCH(
                                                        A371&amp;B371,
                                                        Insumos!I:I,
                                                        0)
                                                )="Equipamento",
                                                INDEX(
                                                    Insumos!F:F,
                                                    MATCH(
                                                        A371&amp;B371,
                                                        Insumos!I:I,
                                                        0)
                                                ),
                                                0
                                            ),
                                            "Não encontrado"),
                                        IFERROR(
                                            INDEX(O:O,
                                                MATCH(
                                                    A371&amp;B371,AG:AG,
                                                    0)
                                            ),
                                            "Não encontrado")
                                    )</f>
        <v>0</v>
      </c>
      <c r="O371" s="21">
        <f>N371*G371/1</f>
        <v>0</v>
      </c>
      <c r="P371" s="21">
        <f>IF(
                        C371="INSUMO",
                                        IFERROR(
                                            IF(
                                                INDEX(
                                                    Insumos!C:C,
                                                    MATCH(
                                                        A371&amp;B371,
                                                        Insumos!I:I,
                                                        0)
                                                )="Transporte",
                                                INDEX(
                                                    Insumos!F:F,
                                                    MATCH(
                                                        A371&amp;B371,
                                                        Insumos!I:I,
                                                        0)
                                                ),
                                                0
                                            ),
                                            "Não encontrado"),
                                        IFERROR(
                                            INDEX(Q:Q,
                                                MATCH(
                                                    A371&amp;B371,AG:AG,
                                                    0)
                                            ),
                                            "Não encontrado")
                                    )</f>
        <v>0</v>
      </c>
      <c r="Q371" s="21">
        <f>P371*G371/1</f>
        <v>0</v>
      </c>
      <c r="R371" s="21">
        <f>IF(
                        C371="INSUMO",
                                        IFERROR(
                                            IF(
                                                INDEX(
                                                    Insumos!C:C,
                                                    MATCH(
                                                        A371&amp;B371,
                                                        Insumos!I:I,
                                                        0)
                                                )="Terceirizados",
                                                INDEX(
                                                    Insumos!F:F,
                                                    MATCH(
                                                        A371&amp;B371,
                                                        Insumos!I:I,
                                                        0)
                                                ),
                                                0
                                            ),
                                            "Não encontrado"),
                                        IFERROR(
                                            INDEX(S:S,
                                                MATCH(
                                                    A371&amp;B371,AG:AG,
                                                    0)
                                            ),
                                            "Não encontrado")
                                    )</f>
        <v>0</v>
      </c>
      <c r="S371" s="21">
        <f>R371*G371/1</f>
        <v>0</v>
      </c>
      <c r="T371" s="21">
        <f>IF(
                        C371="INSUMO",
                                        IFERROR(
                                            IF(
                                                INDEX(
                                                    Insumos!C:C,
                                                    MATCH(
                                                        A371&amp;B371,
                                                        Insumos!I:I,
                                                        0)
                                                )="Comissionamento",
                                                INDEX(
                                                    Insumos!F:F,
                                                    MATCH(
                                                        A371&amp;B371,
                                                        Insumos!I:I,
                                                        0)
                                                ),
                                                0
                                            ),
                                            "Não encontrado"),
                                        IFERROR(
                                            INDEX(U:U,
                                                MATCH(
                                                    A371&amp;B371,AG:AG,
                                                    0)
                                            ),
                                            "Não encontrado")
                                    )</f>
        <v>0</v>
      </c>
      <c r="U371" s="21">
        <f>T371*G371/1</f>
        <v>0</v>
      </c>
      <c r="V371" s="21">
        <f>IF(
                        C371="INSUMO",
                                        IFERROR(
                                            IF(
                                                INDEX(
                                                    Insumos!C:C,
                                                    MATCH(
                                                        A371&amp;B371,
                                                        Insumos!I:I,
                                                        0)
                                                )="Verba",
                                                INDEX(
                                                    Insumos!F:F,
                                                    MATCH(
                                                        A371&amp;B371,
                                                        Insumos!I:I,
                                                        0)
                                                ),
                                                0
                                            ),
                                            "Não encontrado"),
                                        IFERROR(
                                            INDEX(W:W,
                                                MATCH(
                                                    A371&amp;B371,AG:AG,
                                                    0)
                                            ),
                                            "Não encontrado")
                                    )</f>
        <v>0</v>
      </c>
      <c r="W371" s="21">
        <f>V371*G371/1</f>
        <v>0</v>
      </c>
      <c r="X371" s="21">
        <f>IF(
                        C371="INSUMO",
                                        IFERROR(
                                            IF(
                                                INDEX(
                                                    Insumos!C:C,
                                                    MATCH(
                                                        A371&amp;B371,
                                                        Insumos!I:I,
                                                        0)
                                                )="Outro",
                                                INDEX(
                                                    Insumos!F:F,
                                                    MATCH(
                                                        A371&amp;B371,
                                                        Insumos!I:I,
                                                        0)
                                                ),
                                                0
                                            ),
                                            "Não encontrado"),
                                        IFERROR(
                                            INDEX(Y:Y,
                                                MATCH(
                                                    A371&amp;B371,AG:AG,
                                                    0)
                                            ),
                                            "Não encontrado")
                                    )</f>
        <v>0</v>
      </c>
      <c r="Y371" s="21">
        <f>X371*G371/1</f>
        <v>0</v>
      </c>
      <c r="Z371" s="21">
        <f>IF(
                            C371="INSUMO",
                            IFERROR(
                                INDEX(
                                    Insumos!F:F,
                                    MATCH(
                                        A371&amp;B371,
                                        Insumos!I:I,
                                        0)
                                ),
                                "Não encontrado"),
                            IFERROR(
                                INDEX(AA:AA,
                                    MATCH(
                                        A371&amp;B371,AG:AG,
                                        0)
                                ),
                                "Não encontrado")
                        )</f>
        <v>22.174604000000002</v>
      </c>
      <c r="AA371" s="21">
        <f>G371*Z371</f>
        <v>1.6786175228000002</v>
      </c>
      <c r="AB371" s="45"/>
      <c r="AC371" s="45"/>
      <c r="AD371" s="61" t="s">
        <v>89</v>
      </c>
      <c r="AE371" s="72"/>
      <c r="AF371" s="72"/>
    </row>
    <row r="372" spans="1:33" ht="25.5" x14ac:dyDescent="0.2">
      <c r="A372" s="54" t="s">
        <v>559</v>
      </c>
      <c r="B372" s="55" t="s">
        <v>98</v>
      </c>
      <c r="C372" s="69" t="s">
        <v>46</v>
      </c>
      <c r="D372" s="57" t="s">
        <v>488</v>
      </c>
      <c r="E372" s="57" t="s">
        <v>560</v>
      </c>
      <c r="F372" s="16" t="s">
        <v>511</v>
      </c>
      <c r="G372" s="16">
        <v>0.22700000000000001</v>
      </c>
      <c r="H372" s="20">
        <f>IF(
                        C372="INSUMO",
                                        IFERROR(
                                            IF(
                                                INDEX(
                                                    Insumos!C:C,
                                                    MATCH(
                                                        A372&amp;B372,
                                                        Insumos!I:I,
                                                        0)
                                                )="Material",
                                                INDEX(
                                                    Insumos!F:F,
                                                    MATCH(
                                                        A372&amp;B372,
                                                        Insumos!I:I,
                                                        0)
                                                ),
                                                0
                                            ),
                                            "Não encontrado"),
                                        IFERROR(
                                            INDEX(I:I,
                                                MATCH(
                                                    A372&amp;B372,AG:AG,
                                                    0)
                                            ),
                                            "Não encontrado")
                                    )</f>
        <v>6.03</v>
      </c>
      <c r="I372" s="20">
        <f>H372*G372/1</f>
        <v>1.3688100000000001</v>
      </c>
      <c r="J372" s="20">
        <f t="shared" si="90"/>
        <v>25.7444612</v>
      </c>
      <c r="K372" s="20">
        <f t="shared" si="90"/>
        <v>5.8439926924000005</v>
      </c>
      <c r="L372" s="20">
        <f>IF(
                        C372="INSUMO",
                                        IFERROR(
                                            IF(
                                                INDEX(
                                                    Insumos!C:C,
                                                    MATCH(
                                                        A372&amp;B372,
                                                        Insumos!I:I,
                                                        0)
                                                )="Mao_obra",
                                                INDEX(
                                                    Insumos!F:F,
                                                    MATCH(
                                                        A372&amp;B372,
                                                        Insumos!I:I,
                                                        0)
                                                ),
                                                0
                                            ),
                                            "Não encontrado"),
                                        IFERROR(
                                            INDEX(M:M,
                                                MATCH(
                                                    A372&amp;B372,AG:AG,
                                                    0)
                                            ),
                                            "Não encontrado")
                                    )</f>
        <v>25.7444612</v>
      </c>
      <c r="M372" s="20">
        <f>L372*G372/1</f>
        <v>5.8439926924000005</v>
      </c>
      <c r="N372" s="20">
        <f>IF(
                        C372="INSUMO",
                                        IFERROR(
                                            IF(
                                                INDEX(
                                                    Insumos!C:C,
                                                    MATCH(
                                                        A372&amp;B372,
                                                        Insumos!I:I,
                                                        0)
                                                )="Equipamento",
                                                INDEX(
                                                    Insumos!F:F,
                                                    MATCH(
                                                        A372&amp;B372,
                                                        Insumos!I:I,
                                                        0)
                                                ),
                                                0
                                            ),
                                            "Não encontrado"),
                                        IFERROR(
                                            INDEX(O:O,
                                                MATCH(
                                                    A372&amp;B372,AG:AG,
                                                    0)
                                            ),
                                            "Não encontrado")
                                    )</f>
        <v>0</v>
      </c>
      <c r="O372" s="20">
        <f>N372*G372/1</f>
        <v>0</v>
      </c>
      <c r="P372" s="20">
        <f>IF(
                        C372="INSUMO",
                                        IFERROR(
                                            IF(
                                                INDEX(
                                                    Insumos!C:C,
                                                    MATCH(
                                                        A372&amp;B372,
                                                        Insumos!I:I,
                                                        0)
                                                )="Transporte",
                                                INDEX(
                                                    Insumos!F:F,
                                                    MATCH(
                                                        A372&amp;B372,
                                                        Insumos!I:I,
                                                        0)
                                                ),
                                                0
                                            ),
                                            "Não encontrado"),
                                        IFERROR(
                                            INDEX(Q:Q,
                                                MATCH(
                                                    A372&amp;B372,AG:AG,
                                                    0)
                                            ),
                                            "Não encontrado")
                                    )</f>
        <v>0</v>
      </c>
      <c r="Q372" s="20">
        <f>P372*G372/1</f>
        <v>0</v>
      </c>
      <c r="R372" s="20">
        <f>IF(
                        C372="INSUMO",
                                        IFERROR(
                                            IF(
                                                INDEX(
                                                    Insumos!C:C,
                                                    MATCH(
                                                        A372&amp;B372,
                                                        Insumos!I:I,
                                                        0)
                                                )="Terceirizados",
                                                INDEX(
                                                    Insumos!F:F,
                                                    MATCH(
                                                        A372&amp;B372,
                                                        Insumos!I:I,
                                                        0)
                                                ),
                                                0
                                            ),
                                            "Não encontrado"),
                                        IFERROR(
                                            INDEX(S:S,
                                                MATCH(
                                                    A372&amp;B372,AG:AG,
                                                    0)
                                            ),
                                            "Não encontrado")
                                    )</f>
        <v>0</v>
      </c>
      <c r="S372" s="20">
        <f>R372*G372/1</f>
        <v>0</v>
      </c>
      <c r="T372" s="20">
        <f>IF(
                        C372="INSUMO",
                                        IFERROR(
                                            IF(
                                                INDEX(
                                                    Insumos!C:C,
                                                    MATCH(
                                                        A372&amp;B372,
                                                        Insumos!I:I,
                                                        0)
                                                )="Comissionamento",
                                                INDEX(
                                                    Insumos!F:F,
                                                    MATCH(
                                                        A372&amp;B372,
                                                        Insumos!I:I,
                                                        0)
                                                ),
                                                0
                                            ),
                                            "Não encontrado"),
                                        IFERROR(
                                            INDEX(U:U,
                                                MATCH(
                                                    A372&amp;B372,AG:AG,
                                                    0)
                                            ),
                                            "Não encontrado")
                                    )</f>
        <v>0</v>
      </c>
      <c r="U372" s="20">
        <f>T372*G372/1</f>
        <v>0</v>
      </c>
      <c r="V372" s="20">
        <f>IF(
                        C372="INSUMO",
                                        IFERROR(
                                            IF(
                                                INDEX(
                                                    Insumos!C:C,
                                                    MATCH(
                                                        A372&amp;B372,
                                                        Insumos!I:I,
                                                        0)
                                                )="Verba",
                                                INDEX(
                                                    Insumos!F:F,
                                                    MATCH(
                                                        A372&amp;B372,
                                                        Insumos!I:I,
                                                        0)
                                                ),
                                                0
                                            ),
                                            "Não encontrado"),
                                        IFERROR(
                                            INDEX(W:W,
                                                MATCH(
                                                    A372&amp;B372,AG:AG,
                                                    0)
                                            ),
                                            "Não encontrado")
                                    )</f>
        <v>0</v>
      </c>
      <c r="W372" s="20">
        <f>V372*G372/1</f>
        <v>0</v>
      </c>
      <c r="X372" s="20">
        <f>IF(
                        C372="INSUMO",
                                        IFERROR(
                                            IF(
                                                INDEX(
                                                    Insumos!C:C,
                                                    MATCH(
                                                        A372&amp;B372,
                                                        Insumos!I:I,
                                                        0)
                                                )="Outro",
                                                INDEX(
                                                    Insumos!F:F,
                                                    MATCH(
                                                        A372&amp;B372,
                                                        Insumos!I:I,
                                                        0)
                                                ),
                                                0
                                            ),
                                            "Não encontrado"),
                                        IFERROR(
                                            INDEX(Y:Y,
                                                MATCH(
                                                    A372&amp;B372,AG:AG,
                                                    0)
                                            ),
                                            "Não encontrado")
                                    )</f>
        <v>0</v>
      </c>
      <c r="Y372" s="20">
        <f>X372*G372/1</f>
        <v>0</v>
      </c>
      <c r="Z372" s="20">
        <f>IF(
                            C372="INSUMO",
                            IFERROR(
                                INDEX(
                                    Insumos!F:F,
                                    MATCH(
                                        A372&amp;B372,
                                        Insumos!I:I,
                                        0)
                                ),
                                "Não encontrado"),
                            IFERROR(
                                INDEX(AA:AA,
                                    MATCH(
                                        A372&amp;B372,AG:AG,
                                        0)
                                ),
                                "Não encontrado")
                        )</f>
        <v>31.774461200000001</v>
      </c>
      <c r="AA372" s="20">
        <f>G372*Z372</f>
        <v>7.2128026924000004</v>
      </c>
      <c r="AB372" s="44"/>
      <c r="AC372" s="44"/>
      <c r="AD372" s="57" t="s">
        <v>89</v>
      </c>
      <c r="AE372" s="70"/>
      <c r="AF372" s="70"/>
    </row>
    <row r="373" spans="1:33" x14ac:dyDescent="0.2">
      <c r="A373" s="59" t="s">
        <v>779</v>
      </c>
      <c r="B373" s="60" t="s">
        <v>98</v>
      </c>
      <c r="C373" s="71" t="s">
        <v>58</v>
      </c>
      <c r="D373" s="61" t="s">
        <v>488</v>
      </c>
      <c r="E373" s="61" t="s">
        <v>780</v>
      </c>
      <c r="F373" s="17" t="s">
        <v>610</v>
      </c>
      <c r="G373" s="17">
        <v>0.22850000000000001</v>
      </c>
      <c r="H373" s="21">
        <f>IF(
                        C373="INSUMO",
                                        IFERROR(
                                            IF(
                                                INDEX(
                                                    Insumos!C:C,
                                                    MATCH(
                                                        A373&amp;B373,
                                                        Insumos!I:I,
                                                        0)
                                                )="Material",
                                                INDEX(
                                                    Insumos!F:F,
                                                    MATCH(
                                                        A373&amp;B373,
                                                        Insumos!I:I,
                                                        0)
                                                ),
                                                0
                                            ),
                                            "Não encontrado"),
                                        IFERROR(
                                            INDEX(I:I,
                                                MATCH(
                                                    A373&amp;B373,AG:AG,
                                                    0)
                                            ),
                                            "Não encontrado")
                                    )</f>
        <v>25.98</v>
      </c>
      <c r="I373" s="21">
        <f>H373*G373/1</f>
        <v>5.9364300000000005</v>
      </c>
      <c r="J373" s="21">
        <f t="shared" si="90"/>
        <v>0</v>
      </c>
      <c r="K373" s="21">
        <f t="shared" si="90"/>
        <v>0</v>
      </c>
      <c r="L373" s="21">
        <f>IF(
                        C373="INSUMO",
                                        IFERROR(
                                            IF(
                                                INDEX(
                                                    Insumos!C:C,
                                                    MATCH(
                                                        A373&amp;B373,
                                                        Insumos!I:I,
                                                        0)
                                                )="Mao_obra",
                                                INDEX(
                                                    Insumos!F:F,
                                                    MATCH(
                                                        A373&amp;B373,
                                                        Insumos!I:I,
                                                        0)
                                                ),
                                                0
                                            ),
                                            "Não encontrado"),
                                        IFERROR(
                                            INDEX(M:M,
                                                MATCH(
                                                    A373&amp;B373,AG:AG,
                                                    0)
                                            ),
                                            "Não encontrado")
                                    )</f>
        <v>0</v>
      </c>
      <c r="M373" s="21">
        <f>L373*G373/1</f>
        <v>0</v>
      </c>
      <c r="N373" s="21">
        <f>IF(
                        C373="INSUMO",
                                        IFERROR(
                                            IF(
                                                INDEX(
                                                    Insumos!C:C,
                                                    MATCH(
                                                        A373&amp;B373,
                                                        Insumos!I:I,
                                                        0)
                                                )="Equipamento",
                                                INDEX(
                                                    Insumos!F:F,
                                                    MATCH(
                                                        A373&amp;B373,
                                                        Insumos!I:I,
                                                        0)
                                                ),
                                                0
                                            ),
                                            "Não encontrado"),
                                        IFERROR(
                                            INDEX(O:O,
                                                MATCH(
                                                    A373&amp;B373,AG:AG,
                                                    0)
                                            ),
                                            "Não encontrado")
                                    )</f>
        <v>0</v>
      </c>
      <c r="O373" s="21">
        <f>N373*G373/1</f>
        <v>0</v>
      </c>
      <c r="P373" s="21">
        <f>IF(
                        C373="INSUMO",
                                        IFERROR(
                                            IF(
                                                INDEX(
                                                    Insumos!C:C,
                                                    MATCH(
                                                        A373&amp;B373,
                                                        Insumos!I:I,
                                                        0)
                                                )="Transporte",
                                                INDEX(
                                                    Insumos!F:F,
                                                    MATCH(
                                                        A373&amp;B373,
                                                        Insumos!I:I,
                                                        0)
                                                ),
                                                0
                                            ),
                                            "Não encontrado"),
                                        IFERROR(
                                            INDEX(Q:Q,
                                                MATCH(
                                                    A373&amp;B373,AG:AG,
                                                    0)
                                            ),
                                            "Não encontrado")
                                    )</f>
        <v>0</v>
      </c>
      <c r="Q373" s="21">
        <f>P373*G373/1</f>
        <v>0</v>
      </c>
      <c r="R373" s="21">
        <f>IF(
                        C373="INSUMO",
                                        IFERROR(
                                            IF(
                                                INDEX(
                                                    Insumos!C:C,
                                                    MATCH(
                                                        A373&amp;B373,
                                                        Insumos!I:I,
                                                        0)
                                                )="Terceirizados",
                                                INDEX(
                                                    Insumos!F:F,
                                                    MATCH(
                                                        A373&amp;B373,
                                                        Insumos!I:I,
                                                        0)
                                                ),
                                                0
                                            ),
                                            "Não encontrado"),
                                        IFERROR(
                                            INDEX(S:S,
                                                MATCH(
                                                    A373&amp;B373,AG:AG,
                                                    0)
                                            ),
                                            "Não encontrado")
                                    )</f>
        <v>0</v>
      </c>
      <c r="S373" s="21">
        <f>R373*G373/1</f>
        <v>0</v>
      </c>
      <c r="T373" s="21">
        <f>IF(
                        C373="INSUMO",
                                        IFERROR(
                                            IF(
                                                INDEX(
                                                    Insumos!C:C,
                                                    MATCH(
                                                        A373&amp;B373,
                                                        Insumos!I:I,
                                                        0)
                                                )="Comissionamento",
                                                INDEX(
                                                    Insumos!F:F,
                                                    MATCH(
                                                        A373&amp;B373,
                                                        Insumos!I:I,
                                                        0)
                                                ),
                                                0
                                            ),
                                            "Não encontrado"),
                                        IFERROR(
                                            INDEX(U:U,
                                                MATCH(
                                                    A373&amp;B373,AG:AG,
                                                    0)
                                            ),
                                            "Não encontrado")
                                    )</f>
        <v>0</v>
      </c>
      <c r="U373" s="21">
        <f>T373*G373/1</f>
        <v>0</v>
      </c>
      <c r="V373" s="21">
        <f>IF(
                        C373="INSUMO",
                                        IFERROR(
                                            IF(
                                                INDEX(
                                                    Insumos!C:C,
                                                    MATCH(
                                                        A373&amp;B373,
                                                        Insumos!I:I,
                                                        0)
                                                )="Verba",
                                                INDEX(
                                                    Insumos!F:F,
                                                    MATCH(
                                                        A373&amp;B373,
                                                        Insumos!I:I,
                                                        0)
                                                ),
                                                0
                                            ),
                                            "Não encontrado"),
                                        IFERROR(
                                            INDEX(W:W,
                                                MATCH(
                                                    A373&amp;B373,AG:AG,
                                                    0)
                                            ),
                                            "Não encontrado")
                                    )</f>
        <v>0</v>
      </c>
      <c r="W373" s="21">
        <f>V373*G373/1</f>
        <v>0</v>
      </c>
      <c r="X373" s="21">
        <f>IF(
                        C373="INSUMO",
                                        IFERROR(
                                            IF(
                                                INDEX(
                                                    Insumos!C:C,
                                                    MATCH(
                                                        A373&amp;B373,
                                                        Insumos!I:I,
                                                        0)
                                                )="Outro",
                                                INDEX(
                                                    Insumos!F:F,
                                                    MATCH(
                                                        A373&amp;B373,
                                                        Insumos!I:I,
                                                        0)
                                                ),
                                                0
                                            ),
                                            "Não encontrado"),
                                        IFERROR(
                                            INDEX(Y:Y,
                                                MATCH(
                                                    A373&amp;B373,AG:AG,
                                                    0)
                                            ),
                                            "Não encontrado")
                                    )</f>
        <v>0</v>
      </c>
      <c r="Y373" s="21">
        <f>X373*G373/1</f>
        <v>0</v>
      </c>
      <c r="Z373" s="21">
        <f>IF(
                            C373="INSUMO",
                            IFERROR(
                                INDEX(
                                    Insumos!F:F,
                                    MATCH(
                                        A373&amp;B373,
                                        Insumos!I:I,
                                        0)
                                ),
                                "Não encontrado"),
                            IFERROR(
                                INDEX(AA:AA,
                                    MATCH(
                                        A373&amp;B373,AG:AG,
                                        0)
                                ),
                                "Não encontrado")
                        )</f>
        <v>25.98</v>
      </c>
      <c r="AA373" s="21">
        <f>G373*Z373</f>
        <v>5.9364300000000005</v>
      </c>
      <c r="AB373" s="45"/>
      <c r="AC373" s="45"/>
      <c r="AD373" s="61" t="s">
        <v>89</v>
      </c>
      <c r="AE373" s="72"/>
      <c r="AF373" s="72"/>
    </row>
    <row r="374" spans="1:33" x14ac:dyDescent="0.2">
      <c r="A374" s="63" t="s">
        <v>455</v>
      </c>
      <c r="B374" s="64" t="s">
        <v>45</v>
      </c>
      <c r="C374" s="65" t="s">
        <v>89</v>
      </c>
      <c r="D374" s="66" t="s">
        <v>488</v>
      </c>
      <c r="E374" s="66" t="s">
        <v>456</v>
      </c>
      <c r="F374" s="67" t="s">
        <v>56</v>
      </c>
      <c r="G374" s="22"/>
      <c r="H374" s="23"/>
      <c r="I374" s="23">
        <f>SUM(I375:I375)</f>
        <v>0</v>
      </c>
      <c r="J374" s="23"/>
      <c r="K374" s="23">
        <f>SUM(K375:K375)</f>
        <v>1.7670000000000003</v>
      </c>
      <c r="L374" s="23"/>
      <c r="M374" s="23">
        <f>SUM(M375:M375)</f>
        <v>1.7670000000000003</v>
      </c>
      <c r="N374" s="23"/>
      <c r="O374" s="23">
        <f>SUM(O375:O375)</f>
        <v>0</v>
      </c>
      <c r="P374" s="23"/>
      <c r="Q374" s="23">
        <f>SUM(Q375:Q375)</f>
        <v>0</v>
      </c>
      <c r="R374" s="23"/>
      <c r="S374" s="23">
        <f>SUM(S375:S375)</f>
        <v>0</v>
      </c>
      <c r="T374" s="23"/>
      <c r="U374" s="23">
        <f>SUM(U375:U375)</f>
        <v>0</v>
      </c>
      <c r="V374" s="23"/>
      <c r="W374" s="23">
        <f>SUM(W375:W375)</f>
        <v>0</v>
      </c>
      <c r="X374" s="23"/>
      <c r="Y374" s="23">
        <f>SUM(Y375:Y375)</f>
        <v>0</v>
      </c>
      <c r="Z374" s="23"/>
      <c r="AA374" s="23">
        <f>SUM(AA375:AA375)</f>
        <v>1.7670000000000003</v>
      </c>
      <c r="AB374" s="43" t="s">
        <v>89</v>
      </c>
      <c r="AC374" s="43"/>
      <c r="AD374" s="66" t="s">
        <v>89</v>
      </c>
      <c r="AE374" s="68" t="s">
        <v>89</v>
      </c>
      <c r="AF374" s="68" t="s">
        <v>491</v>
      </c>
      <c r="AG374" t="str">
        <f>A374&amp;B374&amp;C374</f>
        <v>0371PRÓPRIA</v>
      </c>
    </row>
    <row r="375" spans="1:33" x14ac:dyDescent="0.2">
      <c r="A375" s="59" t="s">
        <v>601</v>
      </c>
      <c r="B375" s="60" t="s">
        <v>98</v>
      </c>
      <c r="C375" s="71" t="s">
        <v>58</v>
      </c>
      <c r="D375" s="61" t="s">
        <v>488</v>
      </c>
      <c r="E375" s="61" t="s">
        <v>602</v>
      </c>
      <c r="F375" s="17" t="s">
        <v>511</v>
      </c>
      <c r="G375" s="17">
        <v>0.1</v>
      </c>
      <c r="H375" s="21">
        <f>IF(
                        C375="INSUMO",
                                        IFERROR(
                                            IF(
                                                INDEX(
                                                    Insumos!C:C,
                                                    MATCH(
                                                        A375&amp;B375,
                                                        Insumos!I:I,
                                                        0)
                                                )="Material",
                                                INDEX(
                                                    Insumos!F:F,
                                                    MATCH(
                                                        A375&amp;B375,
                                                        Insumos!I:I,
                                                        0)
                                                ),
                                                0
                                            ),
                                            "Não encontrado"),
                                        IFERROR(
                                            INDEX(I:I,
                                                MATCH(
                                                    A375&amp;B375,AG:AG,
                                                    0)
                                            ),
                                            "Não encontrado")
                                    )</f>
        <v>0</v>
      </c>
      <c r="I375" s="21">
        <f>H375*G375/1</f>
        <v>0</v>
      </c>
      <c r="J375" s="21">
        <f>T375 + N375 + L375 + X375 + R375 + P375 + V375</f>
        <v>17.670000000000002</v>
      </c>
      <c r="K375" s="21">
        <f>U375 + O375 + M375 + Y375 + S375 + Q375 + W375</f>
        <v>1.7670000000000003</v>
      </c>
      <c r="L375" s="21">
        <f>IF(
                        C375="INSUMO",
                                        IFERROR(
                                            IF(
                                                INDEX(
                                                    Insumos!C:C,
                                                    MATCH(
                                                        A375&amp;B375,
                                                        Insumos!I:I,
                                                        0)
                                                )="Mao_obra",
                                                INDEX(
                                                    Insumos!F:F,
                                                    MATCH(
                                                        A375&amp;B375,
                                                        Insumos!I:I,
                                                        0)
                                                ),
                                                0
                                            ),
                                            "Não encontrado"),
                                        IFERROR(
                                            INDEX(M:M,
                                                MATCH(
                                                    A375&amp;B375,AG:AG,
                                                    0)
                                            ),
                                            "Não encontrado")
                                    )</f>
        <v>17.670000000000002</v>
      </c>
      <c r="M375" s="21">
        <f>L375*G375/1</f>
        <v>1.7670000000000003</v>
      </c>
      <c r="N375" s="21">
        <f>IF(
                        C375="INSUMO",
                                        IFERROR(
                                            IF(
                                                INDEX(
                                                    Insumos!C:C,
                                                    MATCH(
                                                        A375&amp;B375,
                                                        Insumos!I:I,
                                                        0)
                                                )="Equipamento",
                                                INDEX(
                                                    Insumos!F:F,
                                                    MATCH(
                                                        A375&amp;B375,
                                                        Insumos!I:I,
                                                        0)
                                                ),
                                                0
                                            ),
                                            "Não encontrado"),
                                        IFERROR(
                                            INDEX(O:O,
                                                MATCH(
                                                    A375&amp;B375,AG:AG,
                                                    0)
                                            ),
                                            "Não encontrado")
                                    )</f>
        <v>0</v>
      </c>
      <c r="O375" s="21">
        <f>N375*G375/1</f>
        <v>0</v>
      </c>
      <c r="P375" s="21">
        <f>IF(
                        C375="INSUMO",
                                        IFERROR(
                                            IF(
                                                INDEX(
                                                    Insumos!C:C,
                                                    MATCH(
                                                        A375&amp;B375,
                                                        Insumos!I:I,
                                                        0)
                                                )="Transporte",
                                                INDEX(
                                                    Insumos!F:F,
                                                    MATCH(
                                                        A375&amp;B375,
                                                        Insumos!I:I,
                                                        0)
                                                ),
                                                0
                                            ),
                                            "Não encontrado"),
                                        IFERROR(
                                            INDEX(Q:Q,
                                                MATCH(
                                                    A375&amp;B375,AG:AG,
                                                    0)
                                            ),
                                            "Não encontrado")
                                    )</f>
        <v>0</v>
      </c>
      <c r="Q375" s="21">
        <f>P375*G375/1</f>
        <v>0</v>
      </c>
      <c r="R375" s="21">
        <f>IF(
                        C375="INSUMO",
                                        IFERROR(
                                            IF(
                                                INDEX(
                                                    Insumos!C:C,
                                                    MATCH(
                                                        A375&amp;B375,
                                                        Insumos!I:I,
                                                        0)
                                                )="Terceirizados",
                                                INDEX(
                                                    Insumos!F:F,
                                                    MATCH(
                                                        A375&amp;B375,
                                                        Insumos!I:I,
                                                        0)
                                                ),
                                                0
                                            ),
                                            "Não encontrado"),
                                        IFERROR(
                                            INDEX(S:S,
                                                MATCH(
                                                    A375&amp;B375,AG:AG,
                                                    0)
                                            ),
                                            "Não encontrado")
                                    )</f>
        <v>0</v>
      </c>
      <c r="S375" s="21">
        <f>R375*G375/1</f>
        <v>0</v>
      </c>
      <c r="T375" s="21">
        <f>IF(
                        C375="INSUMO",
                                        IFERROR(
                                            IF(
                                                INDEX(
                                                    Insumos!C:C,
                                                    MATCH(
                                                        A375&amp;B375,
                                                        Insumos!I:I,
                                                        0)
                                                )="Comissionamento",
                                                INDEX(
                                                    Insumos!F:F,
                                                    MATCH(
                                                        A375&amp;B375,
                                                        Insumos!I:I,
                                                        0)
                                                ),
                                                0
                                            ),
                                            "Não encontrado"),
                                        IFERROR(
                                            INDEX(U:U,
                                                MATCH(
                                                    A375&amp;B375,AG:AG,
                                                    0)
                                            ),
                                            "Não encontrado")
                                    )</f>
        <v>0</v>
      </c>
      <c r="U375" s="21">
        <f>T375*G375/1</f>
        <v>0</v>
      </c>
      <c r="V375" s="21">
        <f>IF(
                        C375="INSUMO",
                                        IFERROR(
                                            IF(
                                                INDEX(
                                                    Insumos!C:C,
                                                    MATCH(
                                                        A375&amp;B375,
                                                        Insumos!I:I,
                                                        0)
                                                )="Verba",
                                                INDEX(
                                                    Insumos!F:F,
                                                    MATCH(
                                                        A375&amp;B375,
                                                        Insumos!I:I,
                                                        0)
                                                ),
                                                0
                                            ),
                                            "Não encontrado"),
                                        IFERROR(
                                            INDEX(W:W,
                                                MATCH(
                                                    A375&amp;B375,AG:AG,
                                                    0)
                                            ),
                                            "Não encontrado")
                                    )</f>
        <v>0</v>
      </c>
      <c r="W375" s="21">
        <f>V375*G375/1</f>
        <v>0</v>
      </c>
      <c r="X375" s="21">
        <f>IF(
                        C375="INSUMO",
                                        IFERROR(
                                            IF(
                                                INDEX(
                                                    Insumos!C:C,
                                                    MATCH(
                                                        A375&amp;B375,
                                                        Insumos!I:I,
                                                        0)
                                                )="Outro",
                                                INDEX(
                                                    Insumos!F:F,
                                                    MATCH(
                                                        A375&amp;B375,
                                                        Insumos!I:I,
                                                        0)
                                                ),
                                                0
                                            ),
                                            "Não encontrado"),
                                        IFERROR(
                                            INDEX(Y:Y,
                                                MATCH(
                                                    A375&amp;B375,AG:AG,
                                                    0)
                                            ),
                                            "Não encontrado")
                                    )</f>
        <v>0</v>
      </c>
      <c r="Y375" s="21">
        <f>X375*G375/1</f>
        <v>0</v>
      </c>
      <c r="Z375" s="21">
        <f>IF(
                            C375="INSUMO",
                            IFERROR(
                                INDEX(
                                    Insumos!F:F,
                                    MATCH(
                                        A375&amp;B375,
                                        Insumos!I:I,
                                        0)
                                ),
                                "Não encontrado"),
                            IFERROR(
                                INDEX(AA:AA,
                                    MATCH(
                                        A375&amp;B375,AG:AG,
                                        0)
                                ),
                                "Não encontrado")
                        )</f>
        <v>17.670000000000002</v>
      </c>
      <c r="AA375" s="21">
        <f>G375*Z375</f>
        <v>1.7670000000000003</v>
      </c>
      <c r="AB375" s="45"/>
      <c r="AC375" s="45"/>
      <c r="AD375" s="61" t="s">
        <v>89</v>
      </c>
      <c r="AE375" s="72"/>
      <c r="AF375" s="72"/>
    </row>
    <row r="376" spans="1:33" ht="25.5" x14ac:dyDescent="0.2">
      <c r="A376" s="63" t="s">
        <v>458</v>
      </c>
      <c r="B376" s="64" t="s">
        <v>98</v>
      </c>
      <c r="C376" s="65" t="s">
        <v>89</v>
      </c>
      <c r="D376" s="66" t="s">
        <v>488</v>
      </c>
      <c r="E376" s="66" t="s">
        <v>459</v>
      </c>
      <c r="F376" s="67" t="s">
        <v>70</v>
      </c>
      <c r="G376" s="22"/>
      <c r="H376" s="23"/>
      <c r="I376" s="23">
        <f>SUM(I377:I379)</f>
        <v>12.022919000000002</v>
      </c>
      <c r="J376" s="23"/>
      <c r="K376" s="23">
        <f>SUM(K377:K379)</f>
        <v>14.694938452959999</v>
      </c>
      <c r="L376" s="23"/>
      <c r="M376" s="23">
        <f>SUM(M377:M379)</f>
        <v>14.694938452959999</v>
      </c>
      <c r="N376" s="23"/>
      <c r="O376" s="23">
        <f>SUM(O377:O379)</f>
        <v>0</v>
      </c>
      <c r="P376" s="23"/>
      <c r="Q376" s="23">
        <f>SUM(Q377:Q379)</f>
        <v>0</v>
      </c>
      <c r="R376" s="23"/>
      <c r="S376" s="23">
        <f>SUM(S377:S379)</f>
        <v>0</v>
      </c>
      <c r="T376" s="23"/>
      <c r="U376" s="23">
        <f>SUM(U377:U379)</f>
        <v>0</v>
      </c>
      <c r="V376" s="23"/>
      <c r="W376" s="23">
        <f>SUM(W377:W379)</f>
        <v>0</v>
      </c>
      <c r="X376" s="23"/>
      <c r="Y376" s="23">
        <f>SUM(Y377:Y379)</f>
        <v>0</v>
      </c>
      <c r="Z376" s="23"/>
      <c r="AA376" s="23">
        <f>SUM(AA377:AA379)</f>
        <v>26.717857452959997</v>
      </c>
      <c r="AB376" s="43" t="s">
        <v>89</v>
      </c>
      <c r="AC376" s="43"/>
      <c r="AD376" s="66" t="s">
        <v>89</v>
      </c>
      <c r="AE376" s="68" t="s">
        <v>89</v>
      </c>
      <c r="AF376" s="68" t="s">
        <v>784</v>
      </c>
      <c r="AG376" t="str">
        <f>A376&amp;B376&amp;C376</f>
        <v>102229SINAPI</v>
      </c>
    </row>
    <row r="377" spans="1:33" ht="25.5" x14ac:dyDescent="0.2">
      <c r="A377" s="59" t="s">
        <v>559</v>
      </c>
      <c r="B377" s="60" t="s">
        <v>98</v>
      </c>
      <c r="C377" s="71" t="s">
        <v>46</v>
      </c>
      <c r="D377" s="61" t="s">
        <v>488</v>
      </c>
      <c r="E377" s="61" t="s">
        <v>560</v>
      </c>
      <c r="F377" s="17" t="s">
        <v>511</v>
      </c>
      <c r="G377" s="17">
        <v>0.57079999999999997</v>
      </c>
      <c r="H377" s="21">
        <f>IF(
                        C377="INSUMO",
                                        IFERROR(
                                            IF(
                                                INDEX(
                                                    Insumos!C:C,
                                                    MATCH(
                                                        A377&amp;B377,
                                                        Insumos!I:I,
                                                        0)
                                                )="Material",
                                                INDEX(
                                                    Insumos!F:F,
                                                    MATCH(
                                                        A377&amp;B377,
                                                        Insumos!I:I,
                                                        0)
                                                ),
                                                0
                                            ),
                                            "Não encontrado"),
                                        IFERROR(
                                            INDEX(I:I,
                                                MATCH(
                                                    A377&amp;B377,AG:AG,
                                                    0)
                                            ),
                                            "Não encontrado")
                                    )</f>
        <v>6.03</v>
      </c>
      <c r="I377" s="21">
        <f>H377*G377/1</f>
        <v>3.4419240000000002</v>
      </c>
      <c r="J377" s="21">
        <f t="shared" ref="J377:K379" si="91">T377 + N377 + L377 + X377 + R377 + P377 + V377</f>
        <v>25.7444612</v>
      </c>
      <c r="K377" s="21">
        <f t="shared" si="91"/>
        <v>14.694938452959999</v>
      </c>
      <c r="L377" s="21">
        <f>IF(
                        C377="INSUMO",
                                        IFERROR(
                                            IF(
                                                INDEX(
                                                    Insumos!C:C,
                                                    MATCH(
                                                        A377&amp;B377,
                                                        Insumos!I:I,
                                                        0)
                                                )="Mao_obra",
                                                INDEX(
                                                    Insumos!F:F,
                                                    MATCH(
                                                        A377&amp;B377,
                                                        Insumos!I:I,
                                                        0)
                                                ),
                                                0
                                            ),
                                            "Não encontrado"),
                                        IFERROR(
                                            INDEX(M:M,
                                                MATCH(
                                                    A377&amp;B377,AG:AG,
                                                    0)
                                            ),
                                            "Não encontrado")
                                    )</f>
        <v>25.7444612</v>
      </c>
      <c r="M377" s="21">
        <f>L377*G377/1</f>
        <v>14.694938452959999</v>
      </c>
      <c r="N377" s="21">
        <f>IF(
                        C377="INSUMO",
                                        IFERROR(
                                            IF(
                                                INDEX(
                                                    Insumos!C:C,
                                                    MATCH(
                                                        A377&amp;B377,
                                                        Insumos!I:I,
                                                        0)
                                                )="Equipamento",
                                                INDEX(
                                                    Insumos!F:F,
                                                    MATCH(
                                                        A377&amp;B377,
                                                        Insumos!I:I,
                                                        0)
                                                ),
                                                0
                                            ),
                                            "Não encontrado"),
                                        IFERROR(
                                            INDEX(O:O,
                                                MATCH(
                                                    A377&amp;B377,AG:AG,
                                                    0)
                                            ),
                                            "Não encontrado")
                                    )</f>
        <v>0</v>
      </c>
      <c r="O377" s="21">
        <f>N377*G377/1</f>
        <v>0</v>
      </c>
      <c r="P377" s="21">
        <f>IF(
                        C377="INSUMO",
                                        IFERROR(
                                            IF(
                                                INDEX(
                                                    Insumos!C:C,
                                                    MATCH(
                                                        A377&amp;B377,
                                                        Insumos!I:I,
                                                        0)
                                                )="Transporte",
                                                INDEX(
                                                    Insumos!F:F,
                                                    MATCH(
                                                        A377&amp;B377,
                                                        Insumos!I:I,
                                                        0)
                                                ),
                                                0
                                            ),
                                            "Não encontrado"),
                                        IFERROR(
                                            INDEX(Q:Q,
                                                MATCH(
                                                    A377&amp;B377,AG:AG,
                                                    0)
                                            ),
                                            "Não encontrado")
                                    )</f>
        <v>0</v>
      </c>
      <c r="Q377" s="21">
        <f>P377*G377/1</f>
        <v>0</v>
      </c>
      <c r="R377" s="21">
        <f>IF(
                        C377="INSUMO",
                                        IFERROR(
                                            IF(
                                                INDEX(
                                                    Insumos!C:C,
                                                    MATCH(
                                                        A377&amp;B377,
                                                        Insumos!I:I,
                                                        0)
                                                )="Terceirizados",
                                                INDEX(
                                                    Insumos!F:F,
                                                    MATCH(
                                                        A377&amp;B377,
                                                        Insumos!I:I,
                                                        0)
                                                ),
                                                0
                                            ),
                                            "Não encontrado"),
                                        IFERROR(
                                            INDEX(S:S,
                                                MATCH(
                                                    A377&amp;B377,AG:AG,
                                                    0)
                                            ),
                                            "Não encontrado")
                                    )</f>
        <v>0</v>
      </c>
      <c r="S377" s="21">
        <f>R377*G377/1</f>
        <v>0</v>
      </c>
      <c r="T377" s="21">
        <f>IF(
                        C377="INSUMO",
                                        IFERROR(
                                            IF(
                                                INDEX(
                                                    Insumos!C:C,
                                                    MATCH(
                                                        A377&amp;B377,
                                                        Insumos!I:I,
                                                        0)
                                                )="Comissionamento",
                                                INDEX(
                                                    Insumos!F:F,
                                                    MATCH(
                                                        A377&amp;B377,
                                                        Insumos!I:I,
                                                        0)
                                                ),
                                                0
                                            ),
                                            "Não encontrado"),
                                        IFERROR(
                                            INDEX(U:U,
                                                MATCH(
                                                    A377&amp;B377,AG:AG,
                                                    0)
                                            ),
                                            "Não encontrado")
                                    )</f>
        <v>0</v>
      </c>
      <c r="U377" s="21">
        <f>T377*G377/1</f>
        <v>0</v>
      </c>
      <c r="V377" s="21">
        <f>IF(
                        C377="INSUMO",
                                        IFERROR(
                                            IF(
                                                INDEX(
                                                    Insumos!C:C,
                                                    MATCH(
                                                        A377&amp;B377,
                                                        Insumos!I:I,
                                                        0)
                                                )="Verba",
                                                INDEX(
                                                    Insumos!F:F,
                                                    MATCH(
                                                        A377&amp;B377,
                                                        Insumos!I:I,
                                                        0)
                                                ),
                                                0
                                            ),
                                            "Não encontrado"),
                                        IFERROR(
                                            INDEX(W:W,
                                                MATCH(
                                                    A377&amp;B377,AG:AG,
                                                    0)
                                            ),
                                            "Não encontrado")
                                    )</f>
        <v>0</v>
      </c>
      <c r="W377" s="21">
        <f>V377*G377/1</f>
        <v>0</v>
      </c>
      <c r="X377" s="21">
        <f>IF(
                        C377="INSUMO",
                                        IFERROR(
                                            IF(
                                                INDEX(
                                                    Insumos!C:C,
                                                    MATCH(
                                                        A377&amp;B377,
                                                        Insumos!I:I,
                                                        0)
                                                )="Outro",
                                                INDEX(
                                                    Insumos!F:F,
                                                    MATCH(
                                                        A377&amp;B377,
                                                        Insumos!I:I,
                                                        0)
                                                ),
                                                0
                                            ),
                                            "Não encontrado"),
                                        IFERROR(
                                            INDEX(Y:Y,
                                                MATCH(
                                                    A377&amp;B377,AG:AG,
                                                    0)
                                            ),
                                            "Não encontrado")
                                    )</f>
        <v>0</v>
      </c>
      <c r="Y377" s="21">
        <f>X377*G377/1</f>
        <v>0</v>
      </c>
      <c r="Z377" s="21">
        <f>IF(
                            C377="INSUMO",
                            IFERROR(
                                INDEX(
                                    Insumos!F:F,
                                    MATCH(
                                        A377&amp;B377,
                                        Insumos!I:I,
                                        0)
                                ),
                                "Não encontrado"),
                            IFERROR(
                                INDEX(AA:AA,
                                    MATCH(
                                        A377&amp;B377,AG:AG,
                                        0)
                                ),
                                "Não encontrado")
                        )</f>
        <v>31.774461200000001</v>
      </c>
      <c r="AA377" s="21">
        <f>G377*Z377</f>
        <v>18.136862452959999</v>
      </c>
      <c r="AB377" s="45"/>
      <c r="AC377" s="45"/>
      <c r="AD377" s="61" t="s">
        <v>89</v>
      </c>
      <c r="AE377" s="72"/>
      <c r="AF377" s="72"/>
    </row>
    <row r="378" spans="1:33" x14ac:dyDescent="0.2">
      <c r="A378" s="54" t="s">
        <v>785</v>
      </c>
      <c r="B378" s="55" t="s">
        <v>98</v>
      </c>
      <c r="C378" s="69" t="s">
        <v>58</v>
      </c>
      <c r="D378" s="57" t="s">
        <v>488</v>
      </c>
      <c r="E378" s="57" t="s">
        <v>786</v>
      </c>
      <c r="F378" s="16" t="s">
        <v>610</v>
      </c>
      <c r="G378" s="16">
        <v>0.21049999999999999</v>
      </c>
      <c r="H378" s="20">
        <f>IF(
                        C378="INSUMO",
                                        IFERROR(
                                            IF(
                                                INDEX(
                                                    Insumos!C:C,
                                                    MATCH(
                                                        A378&amp;B378,
                                                        Insumos!I:I,
                                                        0)
                                                )="Material",
                                                INDEX(
                                                    Insumos!F:F,
                                                    MATCH(
                                                        A378&amp;B378,
                                                        Insumos!I:I,
                                                        0)
                                                ),
                                                0
                                            ),
                                            "Não encontrado"),
                                        IFERROR(
                                            INDEX(I:I,
                                                MATCH(
                                                    A378&amp;B378,AG:AG,
                                                    0)
                                            ),
                                            "Não encontrado")
                                    )</f>
        <v>38.590000000000003</v>
      </c>
      <c r="I378" s="20">
        <f>H378*G378/1</f>
        <v>8.1231950000000008</v>
      </c>
      <c r="J378" s="20">
        <f t="shared" si="91"/>
        <v>0</v>
      </c>
      <c r="K378" s="20">
        <f t="shared" si="91"/>
        <v>0</v>
      </c>
      <c r="L378" s="20">
        <f>IF(
                        C378="INSUMO",
                                        IFERROR(
                                            IF(
                                                INDEX(
                                                    Insumos!C:C,
                                                    MATCH(
                                                        A378&amp;B378,
                                                        Insumos!I:I,
                                                        0)
                                                )="Mao_obra",
                                                INDEX(
                                                    Insumos!F:F,
                                                    MATCH(
                                                        A378&amp;B378,
                                                        Insumos!I:I,
                                                        0)
                                                ),
                                                0
                                            ),
                                            "Não encontrado"),
                                        IFERROR(
                                            INDEX(M:M,
                                                MATCH(
                                                    A378&amp;B378,AG:AG,
                                                    0)
                                            ),
                                            "Não encontrado")
                                    )</f>
        <v>0</v>
      </c>
      <c r="M378" s="20">
        <f>L378*G378/1</f>
        <v>0</v>
      </c>
      <c r="N378" s="20">
        <f>IF(
                        C378="INSUMO",
                                        IFERROR(
                                            IF(
                                                INDEX(
                                                    Insumos!C:C,
                                                    MATCH(
                                                        A378&amp;B378,
                                                        Insumos!I:I,
                                                        0)
                                                )="Equipamento",
                                                INDEX(
                                                    Insumos!F:F,
                                                    MATCH(
                                                        A378&amp;B378,
                                                        Insumos!I:I,
                                                        0)
                                                ),
                                                0
                                            ),
                                            "Não encontrado"),
                                        IFERROR(
                                            INDEX(O:O,
                                                MATCH(
                                                    A378&amp;B378,AG:AG,
                                                    0)
                                            ),
                                            "Não encontrado")
                                    )</f>
        <v>0</v>
      </c>
      <c r="O378" s="20">
        <f>N378*G378/1</f>
        <v>0</v>
      </c>
      <c r="P378" s="20">
        <f>IF(
                        C378="INSUMO",
                                        IFERROR(
                                            IF(
                                                INDEX(
                                                    Insumos!C:C,
                                                    MATCH(
                                                        A378&amp;B378,
                                                        Insumos!I:I,
                                                        0)
                                                )="Transporte",
                                                INDEX(
                                                    Insumos!F:F,
                                                    MATCH(
                                                        A378&amp;B378,
                                                        Insumos!I:I,
                                                        0)
                                                ),
                                                0
                                            ),
                                            "Não encontrado"),
                                        IFERROR(
                                            INDEX(Q:Q,
                                                MATCH(
                                                    A378&amp;B378,AG:AG,
                                                    0)
                                            ),
                                            "Não encontrado")
                                    )</f>
        <v>0</v>
      </c>
      <c r="Q378" s="20">
        <f>P378*G378/1</f>
        <v>0</v>
      </c>
      <c r="R378" s="20">
        <f>IF(
                        C378="INSUMO",
                                        IFERROR(
                                            IF(
                                                INDEX(
                                                    Insumos!C:C,
                                                    MATCH(
                                                        A378&amp;B378,
                                                        Insumos!I:I,
                                                        0)
                                                )="Terceirizados",
                                                INDEX(
                                                    Insumos!F:F,
                                                    MATCH(
                                                        A378&amp;B378,
                                                        Insumos!I:I,
                                                        0)
                                                ),
                                                0
                                            ),
                                            "Não encontrado"),
                                        IFERROR(
                                            INDEX(S:S,
                                                MATCH(
                                                    A378&amp;B378,AG:AG,
                                                    0)
                                            ),
                                            "Não encontrado")
                                    )</f>
        <v>0</v>
      </c>
      <c r="S378" s="20">
        <f>R378*G378/1</f>
        <v>0</v>
      </c>
      <c r="T378" s="20">
        <f>IF(
                        C378="INSUMO",
                                        IFERROR(
                                            IF(
                                                INDEX(
                                                    Insumos!C:C,
                                                    MATCH(
                                                        A378&amp;B378,
                                                        Insumos!I:I,
                                                        0)
                                                )="Comissionamento",
                                                INDEX(
                                                    Insumos!F:F,
                                                    MATCH(
                                                        A378&amp;B378,
                                                        Insumos!I:I,
                                                        0)
                                                ),
                                                0
                                            ),
                                            "Não encontrado"),
                                        IFERROR(
                                            INDEX(U:U,
                                                MATCH(
                                                    A378&amp;B378,AG:AG,
                                                    0)
                                            ),
                                            "Não encontrado")
                                    )</f>
        <v>0</v>
      </c>
      <c r="U378" s="20">
        <f>T378*G378/1</f>
        <v>0</v>
      </c>
      <c r="V378" s="20">
        <f>IF(
                        C378="INSUMO",
                                        IFERROR(
                                            IF(
                                                INDEX(
                                                    Insumos!C:C,
                                                    MATCH(
                                                        A378&amp;B378,
                                                        Insumos!I:I,
                                                        0)
                                                )="Verba",
                                                INDEX(
                                                    Insumos!F:F,
                                                    MATCH(
                                                        A378&amp;B378,
                                                        Insumos!I:I,
                                                        0)
                                                ),
                                                0
                                            ),
                                            "Não encontrado"),
                                        IFERROR(
                                            INDEX(W:W,
                                                MATCH(
                                                    A378&amp;B378,AG:AG,
                                                    0)
                                            ),
                                            "Não encontrado")
                                    )</f>
        <v>0</v>
      </c>
      <c r="W378" s="20">
        <f>V378*G378/1</f>
        <v>0</v>
      </c>
      <c r="X378" s="20">
        <f>IF(
                        C378="INSUMO",
                                        IFERROR(
                                            IF(
                                                INDEX(
                                                    Insumos!C:C,
                                                    MATCH(
                                                        A378&amp;B378,
                                                        Insumos!I:I,
                                                        0)
                                                )="Outro",
                                                INDEX(
                                                    Insumos!F:F,
                                                    MATCH(
                                                        A378&amp;B378,
                                                        Insumos!I:I,
                                                        0)
                                                ),
                                                0
                                            ),
                                            "Não encontrado"),
                                        IFERROR(
                                            INDEX(Y:Y,
                                                MATCH(
                                                    A378&amp;B378,AG:AG,
                                                    0)
                                            ),
                                            "Não encontrado")
                                    )</f>
        <v>0</v>
      </c>
      <c r="Y378" s="20">
        <f>X378*G378/1</f>
        <v>0</v>
      </c>
      <c r="Z378" s="20">
        <f>IF(
                            C378="INSUMO",
                            IFERROR(
                                INDEX(
                                    Insumos!F:F,
                                    MATCH(
                                        A378&amp;B378,
                                        Insumos!I:I,
                                        0)
                                ),
                                "Não encontrado"),
                            IFERROR(
                                INDEX(AA:AA,
                                    MATCH(
                                        A378&amp;B378,AG:AG,
                                        0)
                                ),
                                "Não encontrado")
                        )</f>
        <v>38.590000000000003</v>
      </c>
      <c r="AA378" s="20">
        <f>G378*Z378</f>
        <v>8.1231950000000008</v>
      </c>
      <c r="AB378" s="44"/>
      <c r="AC378" s="44"/>
      <c r="AD378" s="57" t="s">
        <v>89</v>
      </c>
      <c r="AE378" s="70"/>
      <c r="AF378" s="70"/>
    </row>
    <row r="379" spans="1:33" x14ac:dyDescent="0.2">
      <c r="A379" s="59" t="s">
        <v>787</v>
      </c>
      <c r="B379" s="60" t="s">
        <v>98</v>
      </c>
      <c r="C379" s="71" t="s">
        <v>58</v>
      </c>
      <c r="D379" s="61" t="s">
        <v>488</v>
      </c>
      <c r="E379" s="61" t="s">
        <v>788</v>
      </c>
      <c r="F379" s="17" t="s">
        <v>610</v>
      </c>
      <c r="G379" s="17">
        <v>2.1000000000000001E-2</v>
      </c>
      <c r="H379" s="21">
        <f>IF(
                        C379="INSUMO",
                                        IFERROR(
                                            IF(
                                                INDEX(
                                                    Insumos!C:C,
                                                    MATCH(
                                                        A379&amp;B379,
                                                        Insumos!I:I,
                                                        0)
                                                )="Material",
                                                INDEX(
                                                    Insumos!F:F,
                                                    MATCH(
                                                        A379&amp;B379,
                                                        Insumos!I:I,
                                                        0)
                                                ),
                                                0
                                            ),
                                            "Não encontrado"),
                                        IFERROR(
                                            INDEX(I:I,
                                                MATCH(
                                                    A379&amp;B379,AG:AG,
                                                    0)
                                            ),
                                            "Não encontrado")
                                    )</f>
        <v>21.8</v>
      </c>
      <c r="I379" s="21">
        <f>H379*G379/1</f>
        <v>0.45780000000000004</v>
      </c>
      <c r="J379" s="21">
        <f t="shared" si="91"/>
        <v>0</v>
      </c>
      <c r="K379" s="21">
        <f t="shared" si="91"/>
        <v>0</v>
      </c>
      <c r="L379" s="21">
        <f>IF(
                        C379="INSUMO",
                                        IFERROR(
                                            IF(
                                                INDEX(
                                                    Insumos!C:C,
                                                    MATCH(
                                                        A379&amp;B379,
                                                        Insumos!I:I,
                                                        0)
                                                )="Mao_obra",
                                                INDEX(
                                                    Insumos!F:F,
                                                    MATCH(
                                                        A379&amp;B379,
                                                        Insumos!I:I,
                                                        0)
                                                ),
                                                0
                                            ),
                                            "Não encontrado"),
                                        IFERROR(
                                            INDEX(M:M,
                                                MATCH(
                                                    A379&amp;B379,AG:AG,
                                                    0)
                                            ),
                                            "Não encontrado")
                                    )</f>
        <v>0</v>
      </c>
      <c r="M379" s="21">
        <f>L379*G379/1</f>
        <v>0</v>
      </c>
      <c r="N379" s="21">
        <f>IF(
                        C379="INSUMO",
                                        IFERROR(
                                            IF(
                                                INDEX(
                                                    Insumos!C:C,
                                                    MATCH(
                                                        A379&amp;B379,
                                                        Insumos!I:I,
                                                        0)
                                                )="Equipamento",
                                                INDEX(
                                                    Insumos!F:F,
                                                    MATCH(
                                                        A379&amp;B379,
                                                        Insumos!I:I,
                                                        0)
                                                ),
                                                0
                                            ),
                                            "Não encontrado"),
                                        IFERROR(
                                            INDEX(O:O,
                                                MATCH(
                                                    A379&amp;B379,AG:AG,
                                                    0)
                                            ),
                                            "Não encontrado")
                                    )</f>
        <v>0</v>
      </c>
      <c r="O379" s="21">
        <f>N379*G379/1</f>
        <v>0</v>
      </c>
      <c r="P379" s="21">
        <f>IF(
                        C379="INSUMO",
                                        IFERROR(
                                            IF(
                                                INDEX(
                                                    Insumos!C:C,
                                                    MATCH(
                                                        A379&amp;B379,
                                                        Insumos!I:I,
                                                        0)
                                                )="Transporte",
                                                INDEX(
                                                    Insumos!F:F,
                                                    MATCH(
                                                        A379&amp;B379,
                                                        Insumos!I:I,
                                                        0)
                                                ),
                                                0
                                            ),
                                            "Não encontrado"),
                                        IFERROR(
                                            INDEX(Q:Q,
                                                MATCH(
                                                    A379&amp;B379,AG:AG,
                                                    0)
                                            ),
                                            "Não encontrado")
                                    )</f>
        <v>0</v>
      </c>
      <c r="Q379" s="21">
        <f>P379*G379/1</f>
        <v>0</v>
      </c>
      <c r="R379" s="21">
        <f>IF(
                        C379="INSUMO",
                                        IFERROR(
                                            IF(
                                                INDEX(
                                                    Insumos!C:C,
                                                    MATCH(
                                                        A379&amp;B379,
                                                        Insumos!I:I,
                                                        0)
                                                )="Terceirizados",
                                                INDEX(
                                                    Insumos!F:F,
                                                    MATCH(
                                                        A379&amp;B379,
                                                        Insumos!I:I,
                                                        0)
                                                ),
                                                0
                                            ),
                                            "Não encontrado"),
                                        IFERROR(
                                            INDEX(S:S,
                                                MATCH(
                                                    A379&amp;B379,AG:AG,
                                                    0)
                                            ),
                                            "Não encontrado")
                                    )</f>
        <v>0</v>
      </c>
      <c r="S379" s="21">
        <f>R379*G379/1</f>
        <v>0</v>
      </c>
      <c r="T379" s="21">
        <f>IF(
                        C379="INSUMO",
                                        IFERROR(
                                            IF(
                                                INDEX(
                                                    Insumos!C:C,
                                                    MATCH(
                                                        A379&amp;B379,
                                                        Insumos!I:I,
                                                        0)
                                                )="Comissionamento",
                                                INDEX(
                                                    Insumos!F:F,
                                                    MATCH(
                                                        A379&amp;B379,
                                                        Insumos!I:I,
                                                        0)
                                                ),
                                                0
                                            ),
                                            "Não encontrado"),
                                        IFERROR(
                                            INDEX(U:U,
                                                MATCH(
                                                    A379&amp;B379,AG:AG,
                                                    0)
                                            ),
                                            "Não encontrado")
                                    )</f>
        <v>0</v>
      </c>
      <c r="U379" s="21">
        <f>T379*G379/1</f>
        <v>0</v>
      </c>
      <c r="V379" s="21">
        <f>IF(
                        C379="INSUMO",
                                        IFERROR(
                                            IF(
                                                INDEX(
                                                    Insumos!C:C,
                                                    MATCH(
                                                        A379&amp;B379,
                                                        Insumos!I:I,
                                                        0)
                                                )="Verba",
                                                INDEX(
                                                    Insumos!F:F,
                                                    MATCH(
                                                        A379&amp;B379,
                                                        Insumos!I:I,
                                                        0)
                                                ),
                                                0
                                            ),
                                            "Não encontrado"),
                                        IFERROR(
                                            INDEX(W:W,
                                                MATCH(
                                                    A379&amp;B379,AG:AG,
                                                    0)
                                            ),
                                            "Não encontrado")
                                    )</f>
        <v>0</v>
      </c>
      <c r="W379" s="21">
        <f>V379*G379/1</f>
        <v>0</v>
      </c>
      <c r="X379" s="21">
        <f>IF(
                        C379="INSUMO",
                                        IFERROR(
                                            IF(
                                                INDEX(
                                                    Insumos!C:C,
                                                    MATCH(
                                                        A379&amp;B379,
                                                        Insumos!I:I,
                                                        0)
                                                )="Outro",
                                                INDEX(
                                                    Insumos!F:F,
                                                    MATCH(
                                                        A379&amp;B379,
                                                        Insumos!I:I,
                                                        0)
                                                ),
                                                0
                                            ),
                                            "Não encontrado"),
                                        IFERROR(
                                            INDEX(Y:Y,
                                                MATCH(
                                                    A379&amp;B379,AG:AG,
                                                    0)
                                            ),
                                            "Não encontrado")
                                    )</f>
        <v>0</v>
      </c>
      <c r="Y379" s="21">
        <f>X379*G379/1</f>
        <v>0</v>
      </c>
      <c r="Z379" s="21">
        <f>IF(
                            C379="INSUMO",
                            IFERROR(
                                INDEX(
                                    Insumos!F:F,
                                    MATCH(
                                        A379&amp;B379,
                                        Insumos!I:I,
                                        0)
                                ),
                                "Não encontrado"),
                            IFERROR(
                                INDEX(AA:AA,
                                    MATCH(
                                        A379&amp;B379,AG:AG,
                                        0)
                                ),
                                "Não encontrado")
                        )</f>
        <v>21.8</v>
      </c>
      <c r="AA379" s="21">
        <f>G379*Z379</f>
        <v>0.45780000000000004</v>
      </c>
      <c r="AB379" s="45"/>
      <c r="AC379" s="45"/>
      <c r="AD379" s="61" t="s">
        <v>89</v>
      </c>
      <c r="AE379" s="72"/>
      <c r="AF379" s="72"/>
    </row>
    <row r="380" spans="1:33" x14ac:dyDescent="0.2">
      <c r="A380" s="63" t="s">
        <v>466</v>
      </c>
      <c r="B380" s="64" t="s">
        <v>45</v>
      </c>
      <c r="C380" s="65" t="s">
        <v>89</v>
      </c>
      <c r="D380" s="66" t="s">
        <v>488</v>
      </c>
      <c r="E380" s="66" t="s">
        <v>467</v>
      </c>
      <c r="F380" s="67" t="s">
        <v>70</v>
      </c>
      <c r="G380" s="22"/>
      <c r="H380" s="23"/>
      <c r="I380" s="23">
        <f>SUM(I381:I382)</f>
        <v>1.04375</v>
      </c>
      <c r="J380" s="23"/>
      <c r="K380" s="23">
        <f>SUM(K381:K382)</f>
        <v>5.5259685000000012</v>
      </c>
      <c r="L380" s="23"/>
      <c r="M380" s="23">
        <f>SUM(M381:M382)</f>
        <v>5.5259685000000012</v>
      </c>
      <c r="N380" s="23"/>
      <c r="O380" s="23">
        <f>SUM(O381:O382)</f>
        <v>0</v>
      </c>
      <c r="P380" s="23"/>
      <c r="Q380" s="23">
        <f>SUM(Q381:Q382)</f>
        <v>0</v>
      </c>
      <c r="R380" s="23"/>
      <c r="S380" s="23">
        <f>SUM(S381:S382)</f>
        <v>0</v>
      </c>
      <c r="T380" s="23"/>
      <c r="U380" s="23">
        <f>SUM(U381:U382)</f>
        <v>0</v>
      </c>
      <c r="V380" s="23"/>
      <c r="W380" s="23">
        <f>SUM(W381:W382)</f>
        <v>0</v>
      </c>
      <c r="X380" s="23"/>
      <c r="Y380" s="23">
        <f>SUM(Y381:Y382)</f>
        <v>0</v>
      </c>
      <c r="Z380" s="23"/>
      <c r="AA380" s="23">
        <f>SUM(AA381:AA382)</f>
        <v>6.5697185000000005</v>
      </c>
      <c r="AB380" s="43" t="s">
        <v>89</v>
      </c>
      <c r="AC380" s="43"/>
      <c r="AD380" s="66" t="s">
        <v>89</v>
      </c>
      <c r="AE380" s="68" t="s">
        <v>89</v>
      </c>
      <c r="AF380" s="68" t="s">
        <v>491</v>
      </c>
      <c r="AG380" t="str">
        <f>A380&amp;B380&amp;C380</f>
        <v>0400PRÓPRIA</v>
      </c>
    </row>
    <row r="381" spans="1:33" ht="25.5" x14ac:dyDescent="0.2">
      <c r="A381" s="59" t="s">
        <v>596</v>
      </c>
      <c r="B381" s="60" t="s">
        <v>98</v>
      </c>
      <c r="C381" s="71" t="s">
        <v>46</v>
      </c>
      <c r="D381" s="61" t="s">
        <v>488</v>
      </c>
      <c r="E381" s="61" t="s">
        <v>597</v>
      </c>
      <c r="F381" s="17" t="s">
        <v>511</v>
      </c>
      <c r="G381" s="17">
        <v>0.125</v>
      </c>
      <c r="H381" s="21">
        <f>IF(
                        C381="INSUMO",
                                        IFERROR(
                                            IF(
                                                INDEX(
                                                    Insumos!C:C,
                                                    MATCH(
                                                        A381&amp;B381,
                                                        Insumos!I:I,
                                                        0)
                                                )="Material",
                                                INDEX(
                                                    Insumos!F:F,
                                                    MATCH(
                                                        A381&amp;B381,
                                                        Insumos!I:I,
                                                        0)
                                                ),
                                                0
                                            ),
                                            "Não encontrado"),
                                        IFERROR(
                                            INDEX(I:I,
                                                MATCH(
                                                    A381&amp;B381,AG:AG,
                                                    0)
                                            ),
                                            "Não encontrado")
                                    )</f>
        <v>4.22</v>
      </c>
      <c r="I381" s="21">
        <f>H381*G381/1</f>
        <v>0.52749999999999997</v>
      </c>
      <c r="J381" s="21">
        <f>T381 + N381 + L381 + X381 + R381 + P381 + V381</f>
        <v>26.163144000000003</v>
      </c>
      <c r="K381" s="21">
        <f>U381 + O381 + M381 + Y381 + S381 + Q381 + W381</f>
        <v>3.2703930000000003</v>
      </c>
      <c r="L381" s="21">
        <f>IF(
                        C381="INSUMO",
                                        IFERROR(
                                            IF(
                                                INDEX(
                                                    Insumos!C:C,
                                                    MATCH(
                                                        A381&amp;B381,
                                                        Insumos!I:I,
                                                        0)
                                                )="Mao_obra",
                                                INDEX(
                                                    Insumos!F:F,
                                                    MATCH(
                                                        A381&amp;B381,
                                                        Insumos!I:I,
                                                        0)
                                                ),
                                                0
                                            ),
                                            "Não encontrado"),
                                        IFERROR(
                                            INDEX(M:M,
                                                MATCH(
                                                    A381&amp;B381,AG:AG,
                                                    0)
                                            ),
                                            "Não encontrado")
                                    )</f>
        <v>26.163144000000003</v>
      </c>
      <c r="M381" s="21">
        <f>L381*G381/1</f>
        <v>3.2703930000000003</v>
      </c>
      <c r="N381" s="21">
        <f>IF(
                        C381="INSUMO",
                                        IFERROR(
                                            IF(
                                                INDEX(
                                                    Insumos!C:C,
                                                    MATCH(
                                                        A381&amp;B381,
                                                        Insumos!I:I,
                                                        0)
                                                )="Equipamento",
                                                INDEX(
                                                    Insumos!F:F,
                                                    MATCH(
                                                        A381&amp;B381,
                                                        Insumos!I:I,
                                                        0)
                                                ),
                                                0
                                            ),
                                            "Não encontrado"),
                                        IFERROR(
                                            INDEX(O:O,
                                                MATCH(
                                                    A381&amp;B381,AG:AG,
                                                    0)
                                            ),
                                            "Não encontrado")
                                    )</f>
        <v>0</v>
      </c>
      <c r="O381" s="21">
        <f>N381*G381/1</f>
        <v>0</v>
      </c>
      <c r="P381" s="21">
        <f>IF(
                        C381="INSUMO",
                                        IFERROR(
                                            IF(
                                                INDEX(
                                                    Insumos!C:C,
                                                    MATCH(
                                                        A381&amp;B381,
                                                        Insumos!I:I,
                                                        0)
                                                )="Transporte",
                                                INDEX(
                                                    Insumos!F:F,
                                                    MATCH(
                                                        A381&amp;B381,
                                                        Insumos!I:I,
                                                        0)
                                                ),
                                                0
                                            ),
                                            "Não encontrado"),
                                        IFERROR(
                                            INDEX(Q:Q,
                                                MATCH(
                                                    A381&amp;B381,AG:AG,
                                                    0)
                                            ),
                                            "Não encontrado")
                                    )</f>
        <v>0</v>
      </c>
      <c r="Q381" s="21">
        <f>P381*G381/1</f>
        <v>0</v>
      </c>
      <c r="R381" s="21">
        <f>IF(
                        C381="INSUMO",
                                        IFERROR(
                                            IF(
                                                INDEX(
                                                    Insumos!C:C,
                                                    MATCH(
                                                        A381&amp;B381,
                                                        Insumos!I:I,
                                                        0)
                                                )="Terceirizados",
                                                INDEX(
                                                    Insumos!F:F,
                                                    MATCH(
                                                        A381&amp;B381,
                                                        Insumos!I:I,
                                                        0)
                                                ),
                                                0
                                            ),
                                            "Não encontrado"),
                                        IFERROR(
                                            INDEX(S:S,
                                                MATCH(
                                                    A381&amp;B381,AG:AG,
                                                    0)
                                            ),
                                            "Não encontrado")
                                    )</f>
        <v>0</v>
      </c>
      <c r="S381" s="21">
        <f>R381*G381/1</f>
        <v>0</v>
      </c>
      <c r="T381" s="21">
        <f>IF(
                        C381="INSUMO",
                                        IFERROR(
                                            IF(
                                                INDEX(
                                                    Insumos!C:C,
                                                    MATCH(
                                                        A381&amp;B381,
                                                        Insumos!I:I,
                                                        0)
                                                )="Comissionamento",
                                                INDEX(
                                                    Insumos!F:F,
                                                    MATCH(
                                                        A381&amp;B381,
                                                        Insumos!I:I,
                                                        0)
                                                ),
                                                0
                                            ),
                                            "Não encontrado"),
                                        IFERROR(
                                            INDEX(U:U,
                                                MATCH(
                                                    A381&amp;B381,AG:AG,
                                                    0)
                                            ),
                                            "Não encontrado")
                                    )</f>
        <v>0</v>
      </c>
      <c r="U381" s="21">
        <f>T381*G381/1</f>
        <v>0</v>
      </c>
      <c r="V381" s="21">
        <f>IF(
                        C381="INSUMO",
                                        IFERROR(
                                            IF(
                                                INDEX(
                                                    Insumos!C:C,
                                                    MATCH(
                                                        A381&amp;B381,
                                                        Insumos!I:I,
                                                        0)
                                                )="Verba",
                                                INDEX(
                                                    Insumos!F:F,
                                                    MATCH(
                                                        A381&amp;B381,
                                                        Insumos!I:I,
                                                        0)
                                                ),
                                                0
                                            ),
                                            "Não encontrado"),
                                        IFERROR(
                                            INDEX(W:W,
                                                MATCH(
                                                    A381&amp;B381,AG:AG,
                                                    0)
                                            ),
                                            "Não encontrado")
                                    )</f>
        <v>0</v>
      </c>
      <c r="W381" s="21">
        <f>V381*G381/1</f>
        <v>0</v>
      </c>
      <c r="X381" s="21">
        <f>IF(
                        C381="INSUMO",
                                        IFERROR(
                                            IF(
                                                INDEX(
                                                    Insumos!C:C,
                                                    MATCH(
                                                        A381&amp;B381,
                                                        Insumos!I:I,
                                                        0)
                                                )="Outro",
                                                INDEX(
                                                    Insumos!F:F,
                                                    MATCH(
                                                        A381&amp;B381,
                                                        Insumos!I:I,
                                                        0)
                                                ),
                                                0
                                            ),
                                            "Não encontrado"),
                                        IFERROR(
                                            INDEX(Y:Y,
                                                MATCH(
                                                    A381&amp;B381,AG:AG,
                                                    0)
                                            ),
                                            "Não encontrado")
                                    )</f>
        <v>0</v>
      </c>
      <c r="Y381" s="21">
        <f>X381*G381/1</f>
        <v>0</v>
      </c>
      <c r="Z381" s="21">
        <f>IF(
                            C381="INSUMO",
                            IFERROR(
                                INDEX(
                                    Insumos!F:F,
                                    MATCH(
                                        A381&amp;B381,
                                        Insumos!I:I,
                                        0)
                                ),
                                "Não encontrado"),
                            IFERROR(
                                INDEX(AA:AA,
                                    MATCH(
                                        A381&amp;B381,AG:AG,
                                        0)
                                ),
                                "Não encontrado")
                        )</f>
        <v>30.383144000000001</v>
      </c>
      <c r="AA381" s="21">
        <f>G381*Z381</f>
        <v>3.7978930000000002</v>
      </c>
      <c r="AB381" s="45"/>
      <c r="AC381" s="45"/>
      <c r="AD381" s="61" t="s">
        <v>89</v>
      </c>
      <c r="AE381" s="72"/>
      <c r="AF381" s="72"/>
    </row>
    <row r="382" spans="1:33" ht="25.5" x14ac:dyDescent="0.2">
      <c r="A382" s="54" t="s">
        <v>514</v>
      </c>
      <c r="B382" s="55" t="s">
        <v>98</v>
      </c>
      <c r="C382" s="69" t="s">
        <v>46</v>
      </c>
      <c r="D382" s="57" t="s">
        <v>488</v>
      </c>
      <c r="E382" s="57" t="s">
        <v>515</v>
      </c>
      <c r="F382" s="16" t="s">
        <v>511</v>
      </c>
      <c r="G382" s="16">
        <v>0.125</v>
      </c>
      <c r="H382" s="20">
        <f>IF(
                        C382="INSUMO",
                                        IFERROR(
                                            IF(
                                                INDEX(
                                                    Insumos!C:C,
                                                    MATCH(
                                                        A382&amp;B382,
                                                        Insumos!I:I,
                                                        0)
                                                )="Material",
                                                INDEX(
                                                    Insumos!F:F,
                                                    MATCH(
                                                        A382&amp;B382,
                                                        Insumos!I:I,
                                                        0)
                                                ),
                                                0
                                            ),
                                            "Não encontrado"),
                                        IFERROR(
                                            INDEX(I:I,
                                                MATCH(
                                                    A382&amp;B382,AG:AG,
                                                    0)
                                            ),
                                            "Não encontrado")
                                    )</f>
        <v>4.13</v>
      </c>
      <c r="I382" s="20">
        <f>H382*G382/1</f>
        <v>0.51624999999999999</v>
      </c>
      <c r="J382" s="20">
        <f>T382 + N382 + L382 + X382 + R382 + P382 + V382</f>
        <v>18.044604000000003</v>
      </c>
      <c r="K382" s="20">
        <f>U382 + O382 + M382 + Y382 + S382 + Q382 + W382</f>
        <v>2.2555755000000004</v>
      </c>
      <c r="L382" s="20">
        <f>IF(
                        C382="INSUMO",
                                        IFERROR(
                                            IF(
                                                INDEX(
                                                    Insumos!C:C,
                                                    MATCH(
                                                        A382&amp;B382,
                                                        Insumos!I:I,
                                                        0)
                                                )="Mao_obra",
                                                INDEX(
                                                    Insumos!F:F,
                                                    MATCH(
                                                        A382&amp;B382,
                                                        Insumos!I:I,
                                                        0)
                                                ),
                                                0
                                            ),
                                            "Não encontrado"),
                                        IFERROR(
                                            INDEX(M:M,
                                                MATCH(
                                                    A382&amp;B382,AG:AG,
                                                    0)
                                            ),
                                            "Não encontrado")
                                    )</f>
        <v>18.044604000000003</v>
      </c>
      <c r="M382" s="20">
        <f>L382*G382/1</f>
        <v>2.2555755000000004</v>
      </c>
      <c r="N382" s="20">
        <f>IF(
                        C382="INSUMO",
                                        IFERROR(
                                            IF(
                                                INDEX(
                                                    Insumos!C:C,
                                                    MATCH(
                                                        A382&amp;B382,
                                                        Insumos!I:I,
                                                        0)
                                                )="Equipamento",
                                                INDEX(
                                                    Insumos!F:F,
                                                    MATCH(
                                                        A382&amp;B382,
                                                        Insumos!I:I,
                                                        0)
                                                ),
                                                0
                                            ),
                                            "Não encontrado"),
                                        IFERROR(
                                            INDEX(O:O,
                                                MATCH(
                                                    A382&amp;B382,AG:AG,
                                                    0)
                                            ),
                                            "Não encontrado")
                                    )</f>
        <v>0</v>
      </c>
      <c r="O382" s="20">
        <f>N382*G382/1</f>
        <v>0</v>
      </c>
      <c r="P382" s="20">
        <f>IF(
                        C382="INSUMO",
                                        IFERROR(
                                            IF(
                                                INDEX(
                                                    Insumos!C:C,
                                                    MATCH(
                                                        A382&amp;B382,
                                                        Insumos!I:I,
                                                        0)
                                                )="Transporte",
                                                INDEX(
                                                    Insumos!F:F,
                                                    MATCH(
                                                        A382&amp;B382,
                                                        Insumos!I:I,
                                                        0)
                                                ),
                                                0
                                            ),
                                            "Não encontrado"),
                                        IFERROR(
                                            INDEX(Q:Q,
                                                MATCH(
                                                    A382&amp;B382,AG:AG,
                                                    0)
                                            ),
                                            "Não encontrado")
                                    )</f>
        <v>0</v>
      </c>
      <c r="Q382" s="20">
        <f>P382*G382/1</f>
        <v>0</v>
      </c>
      <c r="R382" s="20">
        <f>IF(
                        C382="INSUMO",
                                        IFERROR(
                                            IF(
                                                INDEX(
                                                    Insumos!C:C,
                                                    MATCH(
                                                        A382&amp;B382,
                                                        Insumos!I:I,
                                                        0)
                                                )="Terceirizados",
                                                INDEX(
                                                    Insumos!F:F,
                                                    MATCH(
                                                        A382&amp;B382,
                                                        Insumos!I:I,
                                                        0)
                                                ),
                                                0
                                            ),
                                            "Não encontrado"),
                                        IFERROR(
                                            INDEX(S:S,
                                                MATCH(
                                                    A382&amp;B382,AG:AG,
                                                    0)
                                            ),
                                            "Não encontrado")
                                    )</f>
        <v>0</v>
      </c>
      <c r="S382" s="20">
        <f>R382*G382/1</f>
        <v>0</v>
      </c>
      <c r="T382" s="20">
        <f>IF(
                        C382="INSUMO",
                                        IFERROR(
                                            IF(
                                                INDEX(
                                                    Insumos!C:C,
                                                    MATCH(
                                                        A382&amp;B382,
                                                        Insumos!I:I,
                                                        0)
                                                )="Comissionamento",
                                                INDEX(
                                                    Insumos!F:F,
                                                    MATCH(
                                                        A382&amp;B382,
                                                        Insumos!I:I,
                                                        0)
                                                ),
                                                0
                                            ),
                                            "Não encontrado"),
                                        IFERROR(
                                            INDEX(U:U,
                                                MATCH(
                                                    A382&amp;B382,AG:AG,
                                                    0)
                                            ),
                                            "Não encontrado")
                                    )</f>
        <v>0</v>
      </c>
      <c r="U382" s="20">
        <f>T382*G382/1</f>
        <v>0</v>
      </c>
      <c r="V382" s="20">
        <f>IF(
                        C382="INSUMO",
                                        IFERROR(
                                            IF(
                                                INDEX(
                                                    Insumos!C:C,
                                                    MATCH(
                                                        A382&amp;B382,
                                                        Insumos!I:I,
                                                        0)
                                                )="Verba",
                                                INDEX(
                                                    Insumos!F:F,
                                                    MATCH(
                                                        A382&amp;B382,
                                                        Insumos!I:I,
                                                        0)
                                                ),
                                                0
                                            ),
                                            "Não encontrado"),
                                        IFERROR(
                                            INDEX(W:W,
                                                MATCH(
                                                    A382&amp;B382,AG:AG,
                                                    0)
                                            ),
                                            "Não encontrado")
                                    )</f>
        <v>0</v>
      </c>
      <c r="W382" s="20">
        <f>V382*G382/1</f>
        <v>0</v>
      </c>
      <c r="X382" s="20">
        <f>IF(
                        C382="INSUMO",
                                        IFERROR(
                                            IF(
                                                INDEX(
                                                    Insumos!C:C,
                                                    MATCH(
                                                        A382&amp;B382,
                                                        Insumos!I:I,
                                                        0)
                                                )="Outro",
                                                INDEX(
                                                    Insumos!F:F,
                                                    MATCH(
                                                        A382&amp;B382,
                                                        Insumos!I:I,
                                                        0)
                                                ),
                                                0
                                            ),
                                            "Não encontrado"),
                                        IFERROR(
                                            INDEX(Y:Y,
                                                MATCH(
                                                    A382&amp;B382,AG:AG,
                                                    0)
                                            ),
                                            "Não encontrado")
                                    )</f>
        <v>0</v>
      </c>
      <c r="Y382" s="20">
        <f>X382*G382/1</f>
        <v>0</v>
      </c>
      <c r="Z382" s="20">
        <f>IF(
                            C382="INSUMO",
                            IFERROR(
                                INDEX(
                                    Insumos!F:F,
                                    MATCH(
                                        A382&amp;B382,
                                        Insumos!I:I,
                                        0)
                                ),
                                "Não encontrado"),
                            IFERROR(
                                INDEX(AA:AA,
                                    MATCH(
                                        A382&amp;B382,AG:AG,
                                        0)
                                ),
                                "Não encontrado")
                        )</f>
        <v>22.174604000000002</v>
      </c>
      <c r="AA382" s="20">
        <f>G382*Z382</f>
        <v>2.7718255000000003</v>
      </c>
      <c r="AB382" s="44"/>
      <c r="AC382" s="44"/>
      <c r="AD382" s="57" t="s">
        <v>89</v>
      </c>
      <c r="AE382" s="70"/>
      <c r="AF382" s="70"/>
    </row>
    <row r="383" spans="1:33" x14ac:dyDescent="0.2">
      <c r="A383" s="63" t="s">
        <v>471</v>
      </c>
      <c r="B383" s="64" t="s">
        <v>45</v>
      </c>
      <c r="C383" s="65" t="s">
        <v>89</v>
      </c>
      <c r="D383" s="66" t="s">
        <v>488</v>
      </c>
      <c r="E383" s="66" t="s">
        <v>472</v>
      </c>
      <c r="F383" s="67" t="s">
        <v>70</v>
      </c>
      <c r="G383" s="22"/>
      <c r="H383" s="23"/>
      <c r="I383" s="23">
        <f>SUM(I384:I385)</f>
        <v>0.95718200000000009</v>
      </c>
      <c r="J383" s="23"/>
      <c r="K383" s="23">
        <f>SUM(K384:K385)</f>
        <v>0.56660056560000005</v>
      </c>
      <c r="L383" s="23"/>
      <c r="M383" s="23">
        <f>SUM(M384:M385)</f>
        <v>0.56660056560000005</v>
      </c>
      <c r="N383" s="23"/>
      <c r="O383" s="23">
        <f>SUM(O384:O385)</f>
        <v>0</v>
      </c>
      <c r="P383" s="23"/>
      <c r="Q383" s="23">
        <f>SUM(Q384:Q385)</f>
        <v>0</v>
      </c>
      <c r="R383" s="23"/>
      <c r="S383" s="23">
        <f>SUM(S384:S385)</f>
        <v>0</v>
      </c>
      <c r="T383" s="23"/>
      <c r="U383" s="23">
        <f>SUM(U384:U385)</f>
        <v>0</v>
      </c>
      <c r="V383" s="23"/>
      <c r="W383" s="23">
        <f>SUM(W384:W385)</f>
        <v>0</v>
      </c>
      <c r="X383" s="23"/>
      <c r="Y383" s="23">
        <f>SUM(Y384:Y385)</f>
        <v>0</v>
      </c>
      <c r="Z383" s="23"/>
      <c r="AA383" s="23">
        <f>SUM(AA384:AA385)</f>
        <v>1.5237825656000001</v>
      </c>
      <c r="AB383" s="43" t="s">
        <v>89</v>
      </c>
      <c r="AC383" s="43"/>
      <c r="AD383" s="66" t="s">
        <v>89</v>
      </c>
      <c r="AE383" s="68" t="s">
        <v>89</v>
      </c>
      <c r="AF383" s="68" t="s">
        <v>491</v>
      </c>
      <c r="AG383" t="str">
        <f>A383&amp;B383&amp;C383</f>
        <v>0401PRÓPRIA</v>
      </c>
    </row>
    <row r="384" spans="1:33" ht="25.5" x14ac:dyDescent="0.2">
      <c r="A384" s="59" t="s">
        <v>514</v>
      </c>
      <c r="B384" s="60" t="s">
        <v>98</v>
      </c>
      <c r="C384" s="71" t="s">
        <v>46</v>
      </c>
      <c r="D384" s="61" t="s">
        <v>488</v>
      </c>
      <c r="E384" s="61" t="s">
        <v>515</v>
      </c>
      <c r="F384" s="17" t="s">
        <v>511</v>
      </c>
      <c r="G384" s="17">
        <v>3.1399999999999997E-2</v>
      </c>
      <c r="H384" s="21">
        <f>IF(
                        C384="INSUMO",
                                        IFERROR(
                                            IF(
                                                INDEX(
                                                    Insumos!C:C,
                                                    MATCH(
                                                        A384&amp;B384,
                                                        Insumos!I:I,
                                                        0)
                                                )="Material",
                                                INDEX(
                                                    Insumos!F:F,
                                                    MATCH(
                                                        A384&amp;B384,
                                                        Insumos!I:I,
                                                        0)
                                                ),
                                                0
                                            ),
                                            "Não encontrado"),
                                        IFERROR(
                                            INDEX(I:I,
                                                MATCH(
                                                    A384&amp;B384,AG:AG,
                                                    0)
                                            ),
                                            "Não encontrado")
                                    )</f>
        <v>4.13</v>
      </c>
      <c r="I384" s="21">
        <f>H384*G384/1</f>
        <v>0.12968199999999999</v>
      </c>
      <c r="J384" s="21">
        <f>T384 + N384 + L384 + X384 + R384 + P384 + V384</f>
        <v>18.044604000000003</v>
      </c>
      <c r="K384" s="21">
        <f>U384 + O384 + M384 + Y384 + S384 + Q384 + W384</f>
        <v>0.56660056560000005</v>
      </c>
      <c r="L384" s="21">
        <f>IF(
                        C384="INSUMO",
                                        IFERROR(
                                            IF(
                                                INDEX(
                                                    Insumos!C:C,
                                                    MATCH(
                                                        A384&amp;B384,
                                                        Insumos!I:I,
                                                        0)
                                                )="Mao_obra",
                                                INDEX(
                                                    Insumos!F:F,
                                                    MATCH(
                                                        A384&amp;B384,
                                                        Insumos!I:I,
                                                        0)
                                                ),
                                                0
                                            ),
                                            "Não encontrado"),
                                        IFERROR(
                                            INDEX(M:M,
                                                MATCH(
                                                    A384&amp;B384,AG:AG,
                                                    0)
                                            ),
                                            "Não encontrado")
                                    )</f>
        <v>18.044604000000003</v>
      </c>
      <c r="M384" s="21">
        <f>L384*G384/1</f>
        <v>0.56660056560000005</v>
      </c>
      <c r="N384" s="21">
        <f>IF(
                        C384="INSUMO",
                                        IFERROR(
                                            IF(
                                                INDEX(
                                                    Insumos!C:C,
                                                    MATCH(
                                                        A384&amp;B384,
                                                        Insumos!I:I,
                                                        0)
                                                )="Equipamento",
                                                INDEX(
                                                    Insumos!F:F,
                                                    MATCH(
                                                        A384&amp;B384,
                                                        Insumos!I:I,
                                                        0)
                                                ),
                                                0
                                            ),
                                            "Não encontrado"),
                                        IFERROR(
                                            INDEX(O:O,
                                                MATCH(
                                                    A384&amp;B384,AG:AG,
                                                    0)
                                            ),
                                            "Não encontrado")
                                    )</f>
        <v>0</v>
      </c>
      <c r="O384" s="21">
        <f>N384*G384/1</f>
        <v>0</v>
      </c>
      <c r="P384" s="21">
        <f>IF(
                        C384="INSUMO",
                                        IFERROR(
                                            IF(
                                                INDEX(
                                                    Insumos!C:C,
                                                    MATCH(
                                                        A384&amp;B384,
                                                        Insumos!I:I,
                                                        0)
                                                )="Transporte",
                                                INDEX(
                                                    Insumos!F:F,
                                                    MATCH(
                                                        A384&amp;B384,
                                                        Insumos!I:I,
                                                        0)
                                                ),
                                                0
                                            ),
                                            "Não encontrado"),
                                        IFERROR(
                                            INDEX(Q:Q,
                                                MATCH(
                                                    A384&amp;B384,AG:AG,
                                                    0)
                                            ),
                                            "Não encontrado")
                                    )</f>
        <v>0</v>
      </c>
      <c r="Q384" s="21">
        <f>P384*G384/1</f>
        <v>0</v>
      </c>
      <c r="R384" s="21">
        <f>IF(
                        C384="INSUMO",
                                        IFERROR(
                                            IF(
                                                INDEX(
                                                    Insumos!C:C,
                                                    MATCH(
                                                        A384&amp;B384,
                                                        Insumos!I:I,
                                                        0)
                                                )="Terceirizados",
                                                INDEX(
                                                    Insumos!F:F,
                                                    MATCH(
                                                        A384&amp;B384,
                                                        Insumos!I:I,
                                                        0)
                                                ),
                                                0
                                            ),
                                            "Não encontrado"),
                                        IFERROR(
                                            INDEX(S:S,
                                                MATCH(
                                                    A384&amp;B384,AG:AG,
                                                    0)
                                            ),
                                            "Não encontrado")
                                    )</f>
        <v>0</v>
      </c>
      <c r="S384" s="21">
        <f>R384*G384/1</f>
        <v>0</v>
      </c>
      <c r="T384" s="21">
        <f>IF(
                        C384="INSUMO",
                                        IFERROR(
                                            IF(
                                                INDEX(
                                                    Insumos!C:C,
                                                    MATCH(
                                                        A384&amp;B384,
                                                        Insumos!I:I,
                                                        0)
                                                )="Comissionamento",
                                                INDEX(
                                                    Insumos!F:F,
                                                    MATCH(
                                                        A384&amp;B384,
                                                        Insumos!I:I,
                                                        0)
                                                ),
                                                0
                                            ),
                                            "Não encontrado"),
                                        IFERROR(
                                            INDEX(U:U,
                                                MATCH(
                                                    A384&amp;B384,AG:AG,
                                                    0)
                                            ),
                                            "Não encontrado")
                                    )</f>
        <v>0</v>
      </c>
      <c r="U384" s="21">
        <f>T384*G384/1</f>
        <v>0</v>
      </c>
      <c r="V384" s="21">
        <f>IF(
                        C384="INSUMO",
                                        IFERROR(
                                            IF(
                                                INDEX(
                                                    Insumos!C:C,
                                                    MATCH(
                                                        A384&amp;B384,
                                                        Insumos!I:I,
                                                        0)
                                                )="Verba",
                                                INDEX(
                                                    Insumos!F:F,
                                                    MATCH(
                                                        A384&amp;B384,
                                                        Insumos!I:I,
                                                        0)
                                                ),
                                                0
                                            ),
                                            "Não encontrado"),
                                        IFERROR(
                                            INDEX(W:W,
                                                MATCH(
                                                    A384&amp;B384,AG:AG,
                                                    0)
                                            ),
                                            "Não encontrado")
                                    )</f>
        <v>0</v>
      </c>
      <c r="W384" s="21">
        <f>V384*G384/1</f>
        <v>0</v>
      </c>
      <c r="X384" s="21">
        <f>IF(
                        C384="INSUMO",
                                        IFERROR(
                                            IF(
                                                INDEX(
                                                    Insumos!C:C,
                                                    MATCH(
                                                        A384&amp;B384,
                                                        Insumos!I:I,
                                                        0)
                                                )="Outro",
                                                INDEX(
                                                    Insumos!F:F,
                                                    MATCH(
                                                        A384&amp;B384,
                                                        Insumos!I:I,
                                                        0)
                                                ),
                                                0
                                            ),
                                            "Não encontrado"),
                                        IFERROR(
                                            INDEX(Y:Y,
                                                MATCH(
                                                    A384&amp;B384,AG:AG,
                                                    0)
                                            ),
                                            "Não encontrado")
                                    )</f>
        <v>0</v>
      </c>
      <c r="Y384" s="21">
        <f>X384*G384/1</f>
        <v>0</v>
      </c>
      <c r="Z384" s="21">
        <f>IF(
                            C384="INSUMO",
                            IFERROR(
                                INDEX(
                                    Insumos!F:F,
                                    MATCH(
                                        A384&amp;B384,
                                        Insumos!I:I,
                                        0)
                                ),
                                "Não encontrado"),
                            IFERROR(
                                INDEX(AA:AA,
                                    MATCH(
                                        A384&amp;B384,AG:AG,
                                        0)
                                ),
                                "Não encontrado")
                        )</f>
        <v>22.174604000000002</v>
      </c>
      <c r="AA384" s="21">
        <f>G384*Z384</f>
        <v>0.69628256560000001</v>
      </c>
      <c r="AB384" s="45"/>
      <c r="AC384" s="45"/>
      <c r="AD384" s="61" t="s">
        <v>89</v>
      </c>
      <c r="AE384" s="72"/>
      <c r="AF384" s="72"/>
    </row>
    <row r="385" spans="1:33" ht="25.5" x14ac:dyDescent="0.2">
      <c r="A385" s="54" t="s">
        <v>789</v>
      </c>
      <c r="B385" s="55" t="s">
        <v>98</v>
      </c>
      <c r="C385" s="69" t="s">
        <v>58</v>
      </c>
      <c r="D385" s="57" t="s">
        <v>488</v>
      </c>
      <c r="E385" s="57" t="s">
        <v>790</v>
      </c>
      <c r="F385" s="16" t="s">
        <v>610</v>
      </c>
      <c r="G385" s="16">
        <v>0.05</v>
      </c>
      <c r="H385" s="20">
        <f>IF(
                        C385="INSUMO",
                                        IFERROR(
                                            IF(
                                                INDEX(
                                                    Insumos!C:C,
                                                    MATCH(
                                                        A385&amp;B385,
                                                        Insumos!I:I,
                                                        0)
                                                )="Material",
                                                INDEX(
                                                    Insumos!F:F,
                                                    MATCH(
                                                        A385&amp;B385,
                                                        Insumos!I:I,
                                                        0)
                                                ),
                                                0
                                            ),
                                            "Não encontrado"),
                                        IFERROR(
                                            INDEX(I:I,
                                                MATCH(
                                                    A385&amp;B385,AG:AG,
                                                    0)
                                            ),
                                            "Não encontrado")
                                    )</f>
        <v>16.55</v>
      </c>
      <c r="I385" s="20">
        <f>H385*G385/1</f>
        <v>0.82750000000000012</v>
      </c>
      <c r="J385" s="20">
        <f>T385 + N385 + L385 + X385 + R385 + P385 + V385</f>
        <v>0</v>
      </c>
      <c r="K385" s="20">
        <f>U385 + O385 + M385 + Y385 + S385 + Q385 + W385</f>
        <v>0</v>
      </c>
      <c r="L385" s="20">
        <f>IF(
                        C385="INSUMO",
                                        IFERROR(
                                            IF(
                                                INDEX(
                                                    Insumos!C:C,
                                                    MATCH(
                                                        A385&amp;B385,
                                                        Insumos!I:I,
                                                        0)
                                                )="Mao_obra",
                                                INDEX(
                                                    Insumos!F:F,
                                                    MATCH(
                                                        A385&amp;B385,
                                                        Insumos!I:I,
                                                        0)
                                                ),
                                                0
                                            ),
                                            "Não encontrado"),
                                        IFERROR(
                                            INDEX(M:M,
                                                MATCH(
                                                    A385&amp;B385,AG:AG,
                                                    0)
                                            ),
                                            "Não encontrado")
                                    )</f>
        <v>0</v>
      </c>
      <c r="M385" s="20">
        <f>L385*G385/1</f>
        <v>0</v>
      </c>
      <c r="N385" s="20">
        <f>IF(
                        C385="INSUMO",
                                        IFERROR(
                                            IF(
                                                INDEX(
                                                    Insumos!C:C,
                                                    MATCH(
                                                        A385&amp;B385,
                                                        Insumos!I:I,
                                                        0)
                                                )="Equipamento",
                                                INDEX(
                                                    Insumos!F:F,
                                                    MATCH(
                                                        A385&amp;B385,
                                                        Insumos!I:I,
                                                        0)
                                                ),
                                                0
                                            ),
                                            "Não encontrado"),
                                        IFERROR(
                                            INDEX(O:O,
                                                MATCH(
                                                    A385&amp;B385,AG:AG,
                                                    0)
                                            ),
                                            "Não encontrado")
                                    )</f>
        <v>0</v>
      </c>
      <c r="O385" s="20">
        <f>N385*G385/1</f>
        <v>0</v>
      </c>
      <c r="P385" s="20">
        <f>IF(
                        C385="INSUMO",
                                        IFERROR(
                                            IF(
                                                INDEX(
                                                    Insumos!C:C,
                                                    MATCH(
                                                        A385&amp;B385,
                                                        Insumos!I:I,
                                                        0)
                                                )="Transporte",
                                                INDEX(
                                                    Insumos!F:F,
                                                    MATCH(
                                                        A385&amp;B385,
                                                        Insumos!I:I,
                                                        0)
                                                ),
                                                0
                                            ),
                                            "Não encontrado"),
                                        IFERROR(
                                            INDEX(Q:Q,
                                                MATCH(
                                                    A385&amp;B385,AG:AG,
                                                    0)
                                            ),
                                            "Não encontrado")
                                    )</f>
        <v>0</v>
      </c>
      <c r="Q385" s="20">
        <f>P385*G385/1</f>
        <v>0</v>
      </c>
      <c r="R385" s="20">
        <f>IF(
                        C385="INSUMO",
                                        IFERROR(
                                            IF(
                                                INDEX(
                                                    Insumos!C:C,
                                                    MATCH(
                                                        A385&amp;B385,
                                                        Insumos!I:I,
                                                        0)
                                                )="Terceirizados",
                                                INDEX(
                                                    Insumos!F:F,
                                                    MATCH(
                                                        A385&amp;B385,
                                                        Insumos!I:I,
                                                        0)
                                                ),
                                                0
                                            ),
                                            "Não encontrado"),
                                        IFERROR(
                                            INDEX(S:S,
                                                MATCH(
                                                    A385&amp;B385,AG:AG,
                                                    0)
                                            ),
                                            "Não encontrado")
                                    )</f>
        <v>0</v>
      </c>
      <c r="S385" s="20">
        <f>R385*G385/1</f>
        <v>0</v>
      </c>
      <c r="T385" s="20">
        <f>IF(
                        C385="INSUMO",
                                        IFERROR(
                                            IF(
                                                INDEX(
                                                    Insumos!C:C,
                                                    MATCH(
                                                        A385&amp;B385,
                                                        Insumos!I:I,
                                                        0)
                                                )="Comissionamento",
                                                INDEX(
                                                    Insumos!F:F,
                                                    MATCH(
                                                        A385&amp;B385,
                                                        Insumos!I:I,
                                                        0)
                                                ),
                                                0
                                            ),
                                            "Não encontrado"),
                                        IFERROR(
                                            INDEX(U:U,
                                                MATCH(
                                                    A385&amp;B385,AG:AG,
                                                    0)
                                            ),
                                            "Não encontrado")
                                    )</f>
        <v>0</v>
      </c>
      <c r="U385" s="20">
        <f>T385*G385/1</f>
        <v>0</v>
      </c>
      <c r="V385" s="20">
        <f>IF(
                        C385="INSUMO",
                                        IFERROR(
                                            IF(
                                                INDEX(
                                                    Insumos!C:C,
                                                    MATCH(
                                                        A385&amp;B385,
                                                        Insumos!I:I,
                                                        0)
                                                )="Verba",
                                                INDEX(
                                                    Insumos!F:F,
                                                    MATCH(
                                                        A385&amp;B385,
                                                        Insumos!I:I,
                                                        0)
                                                ),
                                                0
                                            ),
                                            "Não encontrado"),
                                        IFERROR(
                                            INDEX(W:W,
                                                MATCH(
                                                    A385&amp;B385,AG:AG,
                                                    0)
                                            ),
                                            "Não encontrado")
                                    )</f>
        <v>0</v>
      </c>
      <c r="W385" s="20">
        <f>V385*G385/1</f>
        <v>0</v>
      </c>
      <c r="X385" s="20">
        <f>IF(
                        C385="INSUMO",
                                        IFERROR(
                                            IF(
                                                INDEX(
                                                    Insumos!C:C,
                                                    MATCH(
                                                        A385&amp;B385,
                                                        Insumos!I:I,
                                                        0)
                                                )="Outro",
                                                INDEX(
                                                    Insumos!F:F,
                                                    MATCH(
                                                        A385&amp;B385,
                                                        Insumos!I:I,
                                                        0)
                                                ),
                                                0
                                            ),
                                            "Não encontrado"),
                                        IFERROR(
                                            INDEX(Y:Y,
                                                MATCH(
                                                    A385&amp;B385,AG:AG,
                                                    0)
                                            ),
                                            "Não encontrado")
                                    )</f>
        <v>0</v>
      </c>
      <c r="Y385" s="20">
        <f>X385*G385/1</f>
        <v>0</v>
      </c>
      <c r="Z385" s="20">
        <f>IF(
                            C385="INSUMO",
                            IFERROR(
                                INDEX(
                                    Insumos!F:F,
                                    MATCH(
                                        A385&amp;B385,
                                        Insumos!I:I,
                                        0)
                                ),
                                "Não encontrado"),
                            IFERROR(
                                INDEX(AA:AA,
                                    MATCH(
                                        A385&amp;B385,AG:AG,
                                        0)
                                ),
                                "Não encontrado")
                        )</f>
        <v>16.55</v>
      </c>
      <c r="AA385" s="20">
        <f>G385*Z385</f>
        <v>0.82750000000000012</v>
      </c>
      <c r="AB385" s="44"/>
      <c r="AC385" s="44"/>
      <c r="AD385" s="57" t="s">
        <v>89</v>
      </c>
      <c r="AE385" s="70"/>
      <c r="AF385" s="70"/>
    </row>
    <row r="386" spans="1:33" ht="25.5" x14ac:dyDescent="0.2">
      <c r="A386" s="63" t="s">
        <v>509</v>
      </c>
      <c r="B386" s="64" t="s">
        <v>98</v>
      </c>
      <c r="C386" s="65" t="s">
        <v>89</v>
      </c>
      <c r="D386" s="66" t="s">
        <v>488</v>
      </c>
      <c r="E386" s="66" t="s">
        <v>510</v>
      </c>
      <c r="F386" s="67" t="s">
        <v>511</v>
      </c>
      <c r="G386" s="22"/>
      <c r="H386" s="23"/>
      <c r="I386" s="23">
        <f>SUM(I387:I394)</f>
        <v>3.9999999999999996</v>
      </c>
      <c r="J386" s="23"/>
      <c r="K386" s="23">
        <f>SUM(K387:K394)</f>
        <v>19.645753599999999</v>
      </c>
      <c r="L386" s="23"/>
      <c r="M386" s="23">
        <f>SUM(M387:M394)</f>
        <v>19.645753599999999</v>
      </c>
      <c r="N386" s="23"/>
      <c r="O386" s="23">
        <f>SUM(O387:O394)</f>
        <v>0</v>
      </c>
      <c r="P386" s="23"/>
      <c r="Q386" s="23">
        <f>SUM(Q387:Q394)</f>
        <v>0</v>
      </c>
      <c r="R386" s="23"/>
      <c r="S386" s="23">
        <f>SUM(S387:S394)</f>
        <v>0</v>
      </c>
      <c r="T386" s="23"/>
      <c r="U386" s="23">
        <f>SUM(U387:U394)</f>
        <v>0</v>
      </c>
      <c r="V386" s="23"/>
      <c r="W386" s="23">
        <f>SUM(W387:W394)</f>
        <v>0</v>
      </c>
      <c r="X386" s="23"/>
      <c r="Y386" s="23">
        <f>SUM(Y387:Y394)</f>
        <v>0</v>
      </c>
      <c r="Z386" s="23"/>
      <c r="AA386" s="23">
        <f>SUM(AA387:AA394)</f>
        <v>23.645753599999999</v>
      </c>
      <c r="AB386" s="43" t="s">
        <v>89</v>
      </c>
      <c r="AC386" s="43"/>
      <c r="AD386" s="66" t="s">
        <v>89</v>
      </c>
      <c r="AE386" s="68" t="s">
        <v>89</v>
      </c>
      <c r="AF386" s="68" t="s">
        <v>791</v>
      </c>
      <c r="AG386" t="str">
        <f>A386&amp;B386&amp;C386</f>
        <v>88239SINAPI</v>
      </c>
    </row>
    <row r="387" spans="1:33" ht="25.5" x14ac:dyDescent="0.2">
      <c r="A387" s="59" t="s">
        <v>792</v>
      </c>
      <c r="B387" s="60" t="s">
        <v>98</v>
      </c>
      <c r="C387" s="71" t="s">
        <v>46</v>
      </c>
      <c r="D387" s="61" t="s">
        <v>488</v>
      </c>
      <c r="E387" s="61" t="s">
        <v>793</v>
      </c>
      <c r="F387" s="17" t="s">
        <v>511</v>
      </c>
      <c r="G387" s="17">
        <v>1</v>
      </c>
      <c r="H387" s="21">
        <f>IF(
                        C387="INSUMO",
                                        IFERROR(
                                            IF(
                                                INDEX(
                                                    Insumos!C:C,
                                                    MATCH(
                                                        A387&amp;B387,
                                                        Insumos!I:I,
                                                        0)
                                                )="Material",
                                                INDEX(
                                                    Insumos!F:F,
                                                    MATCH(
                                                        A387&amp;B387,
                                                        Insumos!I:I,
                                                        0)
                                                ),
                                                0
                                            ),
                                            "Não encontrado"),
                                        IFERROR(
                                            INDEX(I:I,
                                                MATCH(
                                                    A387&amp;B387,AG:AG,
                                                    0)
                                            ),
                                            "Não encontrado")
                                    )</f>
        <v>0</v>
      </c>
      <c r="I387" s="21">
        <f t="shared" ref="I387:I394" si="92">H387*G387/1</f>
        <v>0</v>
      </c>
      <c r="J387" s="21">
        <f t="shared" ref="J387:K394" si="93">T387 + N387 + L387 + X387 + R387 + P387 + V387</f>
        <v>0.2857536</v>
      </c>
      <c r="K387" s="21">
        <f t="shared" si="93"/>
        <v>0.2857536</v>
      </c>
      <c r="L387" s="21">
        <f>IF(
                        C387="INSUMO",
                                        IFERROR(
                                            IF(
                                                INDEX(
                                                    Insumos!C:C,
                                                    MATCH(
                                                        A387&amp;B387,
                                                        Insumos!I:I,
                                                        0)
                                                )="Mao_obra",
                                                INDEX(
                                                    Insumos!F:F,
                                                    MATCH(
                                                        A387&amp;B387,
                                                        Insumos!I:I,
                                                        0)
                                                ),
                                                0
                                            ),
                                            "Não encontrado"),
                                        IFERROR(
                                            INDEX(M:M,
                                                MATCH(
                                                    A387&amp;B387,AG:AG,
                                                    0)
                                            ),
                                            "Não encontrado")
                                    )</f>
        <v>0.2857536</v>
      </c>
      <c r="M387" s="21">
        <f t="shared" ref="M387:M394" si="94">L387*G387/1</f>
        <v>0.2857536</v>
      </c>
      <c r="N387" s="21">
        <f>IF(
                        C387="INSUMO",
                                        IFERROR(
                                            IF(
                                                INDEX(
                                                    Insumos!C:C,
                                                    MATCH(
                                                        A387&amp;B387,
                                                        Insumos!I:I,
                                                        0)
                                                )="Equipamento",
                                                INDEX(
                                                    Insumos!F:F,
                                                    MATCH(
                                                        A387&amp;B387,
                                                        Insumos!I:I,
                                                        0)
                                                ),
                                                0
                                            ),
                                            "Não encontrado"),
                                        IFERROR(
                                            INDEX(O:O,
                                                MATCH(
                                                    A387&amp;B387,AG:AG,
                                                    0)
                                            ),
                                            "Não encontrado")
                                    )</f>
        <v>0</v>
      </c>
      <c r="O387" s="21">
        <f t="shared" ref="O387:O394" si="95">N387*G387/1</f>
        <v>0</v>
      </c>
      <c r="P387" s="21">
        <f>IF(
                        C387="INSUMO",
                                        IFERROR(
                                            IF(
                                                INDEX(
                                                    Insumos!C:C,
                                                    MATCH(
                                                        A387&amp;B387,
                                                        Insumos!I:I,
                                                        0)
                                                )="Transporte",
                                                INDEX(
                                                    Insumos!F:F,
                                                    MATCH(
                                                        A387&amp;B387,
                                                        Insumos!I:I,
                                                        0)
                                                ),
                                                0
                                            ),
                                            "Não encontrado"),
                                        IFERROR(
                                            INDEX(Q:Q,
                                                MATCH(
                                                    A387&amp;B387,AG:AG,
                                                    0)
                                            ),
                                            "Não encontrado")
                                    )</f>
        <v>0</v>
      </c>
      <c r="Q387" s="21">
        <f t="shared" ref="Q387:Q394" si="96">P387*G387/1</f>
        <v>0</v>
      </c>
      <c r="R387" s="21">
        <f>IF(
                        C387="INSUMO",
                                        IFERROR(
                                            IF(
                                                INDEX(
                                                    Insumos!C:C,
                                                    MATCH(
                                                        A387&amp;B387,
                                                        Insumos!I:I,
                                                        0)
                                                )="Terceirizados",
                                                INDEX(
                                                    Insumos!F:F,
                                                    MATCH(
                                                        A387&amp;B387,
                                                        Insumos!I:I,
                                                        0)
                                                ),
                                                0
                                            ),
                                            "Não encontrado"),
                                        IFERROR(
                                            INDEX(S:S,
                                                MATCH(
                                                    A387&amp;B387,AG:AG,
                                                    0)
                                            ),
                                            "Não encontrado")
                                    )</f>
        <v>0</v>
      </c>
      <c r="S387" s="21">
        <f t="shared" ref="S387:S394" si="97">R387*G387/1</f>
        <v>0</v>
      </c>
      <c r="T387" s="21">
        <f>IF(
                        C387="INSUMO",
                                        IFERROR(
                                            IF(
                                                INDEX(
                                                    Insumos!C:C,
                                                    MATCH(
                                                        A387&amp;B387,
                                                        Insumos!I:I,
                                                        0)
                                                )="Comissionamento",
                                                INDEX(
                                                    Insumos!F:F,
                                                    MATCH(
                                                        A387&amp;B387,
                                                        Insumos!I:I,
                                                        0)
                                                ),
                                                0
                                            ),
                                            "Não encontrado"),
                                        IFERROR(
                                            INDEX(U:U,
                                                MATCH(
                                                    A387&amp;B387,AG:AG,
                                                    0)
                                            ),
                                            "Não encontrado")
                                    )</f>
        <v>0</v>
      </c>
      <c r="U387" s="21">
        <f t="shared" ref="U387:U394" si="98">T387*G387/1</f>
        <v>0</v>
      </c>
      <c r="V387" s="21">
        <f>IF(
                        C387="INSUMO",
                                        IFERROR(
                                            IF(
                                                INDEX(
                                                    Insumos!C:C,
                                                    MATCH(
                                                        A387&amp;B387,
                                                        Insumos!I:I,
                                                        0)
                                                )="Verba",
                                                INDEX(
                                                    Insumos!F:F,
                                                    MATCH(
                                                        A387&amp;B387,
                                                        Insumos!I:I,
                                                        0)
                                                ),
                                                0
                                            ),
                                            "Não encontrado"),
                                        IFERROR(
                                            INDEX(W:W,
                                                MATCH(
                                                    A387&amp;B387,AG:AG,
                                                    0)
                                            ),
                                            "Não encontrado")
                                    )</f>
        <v>0</v>
      </c>
      <c r="W387" s="21">
        <f t="shared" ref="W387:W394" si="99">V387*G387/1</f>
        <v>0</v>
      </c>
      <c r="X387" s="21">
        <f>IF(
                        C387="INSUMO",
                                        IFERROR(
                                            IF(
                                                INDEX(
                                                    Insumos!C:C,
                                                    MATCH(
                                                        A387&amp;B387,
                                                        Insumos!I:I,
                                                        0)
                                                )="Outro",
                                                INDEX(
                                                    Insumos!F:F,
                                                    MATCH(
                                                        A387&amp;B387,
                                                        Insumos!I:I,
                                                        0)
                                                ),
                                                0
                                            ),
                                            "Não encontrado"),
                                        IFERROR(
                                            INDEX(Y:Y,
                                                MATCH(
                                                    A387&amp;B387,AG:AG,
                                                    0)
                                            ),
                                            "Não encontrado")
                                    )</f>
        <v>0</v>
      </c>
      <c r="Y387" s="21">
        <f t="shared" ref="Y387:Y394" si="100">X387*G387/1</f>
        <v>0</v>
      </c>
      <c r="Z387" s="21">
        <f>IF(
                            C387="INSUMO",
                            IFERROR(
                                INDEX(
                                    Insumos!F:F,
                                    MATCH(
                                        A387&amp;B387,
                                        Insumos!I:I,
                                        0)
                                ),
                                "Não encontrado"),
                            IFERROR(
                                INDEX(AA:AA,
                                    MATCH(
                                        A387&amp;B387,AG:AG,
                                        0)
                                ),
                                "Não encontrado")
                        )</f>
        <v>0.2857536</v>
      </c>
      <c r="AA387" s="21">
        <f t="shared" ref="AA387:AA394" si="101">G387*Z387</f>
        <v>0.2857536</v>
      </c>
      <c r="AB387" s="45"/>
      <c r="AC387" s="45"/>
      <c r="AD387" s="61" t="s">
        <v>89</v>
      </c>
      <c r="AE387" s="72"/>
      <c r="AF387" s="72"/>
    </row>
    <row r="388" spans="1:33" ht="25.5" x14ac:dyDescent="0.2">
      <c r="A388" s="54" t="s">
        <v>794</v>
      </c>
      <c r="B388" s="55" t="s">
        <v>98</v>
      </c>
      <c r="C388" s="69" t="s">
        <v>58</v>
      </c>
      <c r="D388" s="57" t="s">
        <v>488</v>
      </c>
      <c r="E388" s="57" t="s">
        <v>795</v>
      </c>
      <c r="F388" s="16" t="s">
        <v>511</v>
      </c>
      <c r="G388" s="16">
        <v>1</v>
      </c>
      <c r="H388" s="20">
        <f>IF(
                        C388="INSUMO",
                                        IFERROR(
                                            IF(
                                                INDEX(
                                                    Insumos!C:C,
                                                    MATCH(
                                                        A388&amp;B388,
                                                        Insumos!I:I,
                                                        0)
                                                )="Material",
                                                INDEX(
                                                    Insumos!F:F,
                                                    MATCH(
                                                        A388&amp;B388,
                                                        Insumos!I:I,
                                                        0)
                                                ),
                                                0
                                            ),
                                            "Não encontrado"),
                                        IFERROR(
                                            INDEX(I:I,
                                                MATCH(
                                                    A388&amp;B388,AG:AG,
                                                    0)
                                            ),
                                            "Não encontrado")
                                    )</f>
        <v>1.43</v>
      </c>
      <c r="I388" s="20">
        <f t="shared" si="92"/>
        <v>1.43</v>
      </c>
      <c r="J388" s="20">
        <f t="shared" si="93"/>
        <v>0</v>
      </c>
      <c r="K388" s="20">
        <f t="shared" si="93"/>
        <v>0</v>
      </c>
      <c r="L388" s="20">
        <f>IF(
                        C388="INSUMO",
                                        IFERROR(
                                            IF(
                                                INDEX(
                                                    Insumos!C:C,
                                                    MATCH(
                                                        A388&amp;B388,
                                                        Insumos!I:I,
                                                        0)
                                                )="Mao_obra",
                                                INDEX(
                                                    Insumos!F:F,
                                                    MATCH(
                                                        A388&amp;B388,
                                                        Insumos!I:I,
                                                        0)
                                                ),
                                                0
                                            ),
                                            "Não encontrado"),
                                        IFERROR(
                                            INDEX(M:M,
                                                MATCH(
                                                    A388&amp;B388,AG:AG,
                                                    0)
                                            ),
                                            "Não encontrado")
                                    )</f>
        <v>0</v>
      </c>
      <c r="M388" s="20">
        <f t="shared" si="94"/>
        <v>0</v>
      </c>
      <c r="N388" s="20">
        <f>IF(
                        C388="INSUMO",
                                        IFERROR(
                                            IF(
                                                INDEX(
                                                    Insumos!C:C,
                                                    MATCH(
                                                        A388&amp;B388,
                                                        Insumos!I:I,
                                                        0)
                                                )="Equipamento",
                                                INDEX(
                                                    Insumos!F:F,
                                                    MATCH(
                                                        A388&amp;B388,
                                                        Insumos!I:I,
                                                        0)
                                                ),
                                                0
                                            ),
                                            "Não encontrado"),
                                        IFERROR(
                                            INDEX(O:O,
                                                MATCH(
                                                    A388&amp;B388,AG:AG,
                                                    0)
                                            ),
                                            "Não encontrado")
                                    )</f>
        <v>0</v>
      </c>
      <c r="O388" s="20">
        <f t="shared" si="95"/>
        <v>0</v>
      </c>
      <c r="P388" s="20">
        <f>IF(
                        C388="INSUMO",
                                        IFERROR(
                                            IF(
                                                INDEX(
                                                    Insumos!C:C,
                                                    MATCH(
                                                        A388&amp;B388,
                                                        Insumos!I:I,
                                                        0)
                                                )="Transporte",
                                                INDEX(
                                                    Insumos!F:F,
                                                    MATCH(
                                                        A388&amp;B388,
                                                        Insumos!I:I,
                                                        0)
                                                ),
                                                0
                                            ),
                                            "Não encontrado"),
                                        IFERROR(
                                            INDEX(Q:Q,
                                                MATCH(
                                                    A388&amp;B388,AG:AG,
                                                    0)
                                            ),
                                            "Não encontrado")
                                    )</f>
        <v>0</v>
      </c>
      <c r="Q388" s="20">
        <f t="shared" si="96"/>
        <v>0</v>
      </c>
      <c r="R388" s="20">
        <f>IF(
                        C388="INSUMO",
                                        IFERROR(
                                            IF(
                                                INDEX(
                                                    Insumos!C:C,
                                                    MATCH(
                                                        A388&amp;B388,
                                                        Insumos!I:I,
                                                        0)
                                                )="Terceirizados",
                                                INDEX(
                                                    Insumos!F:F,
                                                    MATCH(
                                                        A388&amp;B388,
                                                        Insumos!I:I,
                                                        0)
                                                ),
                                                0
                                            ),
                                            "Não encontrado"),
                                        IFERROR(
                                            INDEX(S:S,
                                                MATCH(
                                                    A388&amp;B388,AG:AG,
                                                    0)
                                            ),
                                            "Não encontrado")
                                    )</f>
        <v>0</v>
      </c>
      <c r="S388" s="20">
        <f t="shared" si="97"/>
        <v>0</v>
      </c>
      <c r="T388" s="20">
        <f>IF(
                        C388="INSUMO",
                                        IFERROR(
                                            IF(
                                                INDEX(
                                                    Insumos!C:C,
                                                    MATCH(
                                                        A388&amp;B388,
                                                        Insumos!I:I,
                                                        0)
                                                )="Comissionamento",
                                                INDEX(
                                                    Insumos!F:F,
                                                    MATCH(
                                                        A388&amp;B388,
                                                        Insumos!I:I,
                                                        0)
                                                ),
                                                0
                                            ),
                                            "Não encontrado"),
                                        IFERROR(
                                            INDEX(U:U,
                                                MATCH(
                                                    A388&amp;B388,AG:AG,
                                                    0)
                                            ),
                                            "Não encontrado")
                                    )</f>
        <v>0</v>
      </c>
      <c r="U388" s="20">
        <f t="shared" si="98"/>
        <v>0</v>
      </c>
      <c r="V388" s="20">
        <f>IF(
                        C388="INSUMO",
                                        IFERROR(
                                            IF(
                                                INDEX(
                                                    Insumos!C:C,
                                                    MATCH(
                                                        A388&amp;B388,
                                                        Insumos!I:I,
                                                        0)
                                                )="Verba",
                                                INDEX(
                                                    Insumos!F:F,
                                                    MATCH(
                                                        A388&amp;B388,
                                                        Insumos!I:I,
                                                        0)
                                                ),
                                                0
                                            ),
                                            "Não encontrado"),
                                        IFERROR(
                                            INDEX(W:W,
                                                MATCH(
                                                    A388&amp;B388,AG:AG,
                                                    0)
                                            ),
                                            "Não encontrado")
                                    )</f>
        <v>0</v>
      </c>
      <c r="W388" s="20">
        <f t="shared" si="99"/>
        <v>0</v>
      </c>
      <c r="X388" s="20">
        <f>IF(
                        C388="INSUMO",
                                        IFERROR(
                                            IF(
                                                INDEX(
                                                    Insumos!C:C,
                                                    MATCH(
                                                        A388&amp;B388,
                                                        Insumos!I:I,
                                                        0)
                                                )="Outro",
                                                INDEX(
                                                    Insumos!F:F,
                                                    MATCH(
                                                        A388&amp;B388,
                                                        Insumos!I:I,
                                                        0)
                                                ),
                                                0
                                            ),
                                            "Não encontrado"),
                                        IFERROR(
                                            INDEX(Y:Y,
                                                MATCH(
                                                    A388&amp;B388,AG:AG,
                                                    0)
                                            ),
                                            "Não encontrado")
                                    )</f>
        <v>0</v>
      </c>
      <c r="Y388" s="20">
        <f t="shared" si="100"/>
        <v>0</v>
      </c>
      <c r="Z388" s="20">
        <f>IF(
                            C388="INSUMO",
                            IFERROR(
                                INDEX(
                                    Insumos!F:F,
                                    MATCH(
                                        A388&amp;B388,
                                        Insumos!I:I,
                                        0)
                                ),
                                "Não encontrado"),
                            IFERROR(
                                INDEX(AA:AA,
                                    MATCH(
                                        A388&amp;B388,AG:AG,
                                        0)
                                ),
                                "Não encontrado")
                        )</f>
        <v>1.43</v>
      </c>
      <c r="AA388" s="20">
        <f t="shared" si="101"/>
        <v>1.43</v>
      </c>
      <c r="AB388" s="44"/>
      <c r="AC388" s="44"/>
      <c r="AD388" s="57" t="s">
        <v>89</v>
      </c>
      <c r="AE388" s="70"/>
      <c r="AF388" s="70"/>
    </row>
    <row r="389" spans="1:33" ht="25.5" x14ac:dyDescent="0.2">
      <c r="A389" s="59" t="s">
        <v>796</v>
      </c>
      <c r="B389" s="60" t="s">
        <v>98</v>
      </c>
      <c r="C389" s="71" t="s">
        <v>58</v>
      </c>
      <c r="D389" s="61" t="s">
        <v>488</v>
      </c>
      <c r="E389" s="61" t="s">
        <v>797</v>
      </c>
      <c r="F389" s="17" t="s">
        <v>511</v>
      </c>
      <c r="G389" s="17">
        <v>1</v>
      </c>
      <c r="H389" s="21">
        <f>IF(
                        C389="INSUMO",
                                        IFERROR(
                                            IF(
                                                INDEX(
                                                    Insumos!C:C,
                                                    MATCH(
                                                        A389&amp;B389,
                                                        Insumos!I:I,
                                                        0)
                                                )="Material",
                                                INDEX(
                                                    Insumos!F:F,
                                                    MATCH(
                                                        A389&amp;B389,
                                                        Insumos!I:I,
                                                        0)
                                                ),
                                                0
                                            ),
                                            "Não encontrado"),
                                        IFERROR(
                                            INDEX(I:I,
                                                MATCH(
                                                    A389&amp;B389,AG:AG,
                                                    0)
                                            ),
                                            "Não encontrado")
                                    )</f>
        <v>0.44</v>
      </c>
      <c r="I389" s="21">
        <f t="shared" si="92"/>
        <v>0.44</v>
      </c>
      <c r="J389" s="21">
        <f t="shared" si="93"/>
        <v>0</v>
      </c>
      <c r="K389" s="21">
        <f t="shared" si="93"/>
        <v>0</v>
      </c>
      <c r="L389" s="21">
        <f>IF(
                        C389="INSUMO",
                                        IFERROR(
                                            IF(
                                                INDEX(
                                                    Insumos!C:C,
                                                    MATCH(
                                                        A389&amp;B389,
                                                        Insumos!I:I,
                                                        0)
                                                )="Mao_obra",
                                                INDEX(
                                                    Insumos!F:F,
                                                    MATCH(
                                                        A389&amp;B389,
                                                        Insumos!I:I,
                                                        0)
                                                ),
                                                0
                                            ),
                                            "Não encontrado"),
                                        IFERROR(
                                            INDEX(M:M,
                                                MATCH(
                                                    A389&amp;B389,AG:AG,
                                                    0)
                                            ),
                                            "Não encontrado")
                                    )</f>
        <v>0</v>
      </c>
      <c r="M389" s="21">
        <f t="shared" si="94"/>
        <v>0</v>
      </c>
      <c r="N389" s="21">
        <f>IF(
                        C389="INSUMO",
                                        IFERROR(
                                            IF(
                                                INDEX(
                                                    Insumos!C:C,
                                                    MATCH(
                                                        A389&amp;B389,
                                                        Insumos!I:I,
                                                        0)
                                                )="Equipamento",
                                                INDEX(
                                                    Insumos!F:F,
                                                    MATCH(
                                                        A389&amp;B389,
                                                        Insumos!I:I,
                                                        0)
                                                ),
                                                0
                                            ),
                                            "Não encontrado"),
                                        IFERROR(
                                            INDEX(O:O,
                                                MATCH(
                                                    A389&amp;B389,AG:AG,
                                                    0)
                                            ),
                                            "Não encontrado")
                                    )</f>
        <v>0</v>
      </c>
      <c r="O389" s="21">
        <f t="shared" si="95"/>
        <v>0</v>
      </c>
      <c r="P389" s="21">
        <f>IF(
                        C389="INSUMO",
                                        IFERROR(
                                            IF(
                                                INDEX(
                                                    Insumos!C:C,
                                                    MATCH(
                                                        A389&amp;B389,
                                                        Insumos!I:I,
                                                        0)
                                                )="Transporte",
                                                INDEX(
                                                    Insumos!F:F,
                                                    MATCH(
                                                        A389&amp;B389,
                                                        Insumos!I:I,
                                                        0)
                                                ),
                                                0
                                            ),
                                            "Não encontrado"),
                                        IFERROR(
                                            INDEX(Q:Q,
                                                MATCH(
                                                    A389&amp;B389,AG:AG,
                                                    0)
                                            ),
                                            "Não encontrado")
                                    )</f>
        <v>0</v>
      </c>
      <c r="Q389" s="21">
        <f t="shared" si="96"/>
        <v>0</v>
      </c>
      <c r="R389" s="21">
        <f>IF(
                        C389="INSUMO",
                                        IFERROR(
                                            IF(
                                                INDEX(
                                                    Insumos!C:C,
                                                    MATCH(
                                                        A389&amp;B389,
                                                        Insumos!I:I,
                                                        0)
                                                )="Terceirizados",
                                                INDEX(
                                                    Insumos!F:F,
                                                    MATCH(
                                                        A389&amp;B389,
                                                        Insumos!I:I,
                                                        0)
                                                ),
                                                0
                                            ),
                                            "Não encontrado"),
                                        IFERROR(
                                            INDEX(S:S,
                                                MATCH(
                                                    A389&amp;B389,AG:AG,
                                                    0)
                                            ),
                                            "Não encontrado")
                                    )</f>
        <v>0</v>
      </c>
      <c r="S389" s="21">
        <f t="shared" si="97"/>
        <v>0</v>
      </c>
      <c r="T389" s="21">
        <f>IF(
                        C389="INSUMO",
                                        IFERROR(
                                            IF(
                                                INDEX(
                                                    Insumos!C:C,
                                                    MATCH(
                                                        A389&amp;B389,
                                                        Insumos!I:I,
                                                        0)
                                                )="Comissionamento",
                                                INDEX(
                                                    Insumos!F:F,
                                                    MATCH(
                                                        A389&amp;B389,
                                                        Insumos!I:I,
                                                        0)
                                                ),
                                                0
                                            ),
                                            "Não encontrado"),
                                        IFERROR(
                                            INDEX(U:U,
                                                MATCH(
                                                    A389&amp;B389,AG:AG,
                                                    0)
                                            ),
                                            "Não encontrado")
                                    )</f>
        <v>0</v>
      </c>
      <c r="U389" s="21">
        <f t="shared" si="98"/>
        <v>0</v>
      </c>
      <c r="V389" s="21">
        <f>IF(
                        C389="INSUMO",
                                        IFERROR(
                                            IF(
                                                INDEX(
                                                    Insumos!C:C,
                                                    MATCH(
                                                        A389&amp;B389,
                                                        Insumos!I:I,
                                                        0)
                                                )="Verba",
                                                INDEX(
                                                    Insumos!F:F,
                                                    MATCH(
                                                        A389&amp;B389,
                                                        Insumos!I:I,
                                                        0)
                                                ),
                                                0
                                            ),
                                            "Não encontrado"),
                                        IFERROR(
                                            INDEX(W:W,
                                                MATCH(
                                                    A389&amp;B389,AG:AG,
                                                    0)
                                            ),
                                            "Não encontrado")
                                    )</f>
        <v>0</v>
      </c>
      <c r="W389" s="21">
        <f t="shared" si="99"/>
        <v>0</v>
      </c>
      <c r="X389" s="21">
        <f>IF(
                        C389="INSUMO",
                                        IFERROR(
                                            IF(
                                                INDEX(
                                                    Insumos!C:C,
                                                    MATCH(
                                                        A389&amp;B389,
                                                        Insumos!I:I,
                                                        0)
                                                )="Outro",
                                                INDEX(
                                                    Insumos!F:F,
                                                    MATCH(
                                                        A389&amp;B389,
                                                        Insumos!I:I,
                                                        0)
                                                ),
                                                0
                                            ),
                                            "Não encontrado"),
                                        IFERROR(
                                            INDEX(Y:Y,
                                                MATCH(
                                                    A389&amp;B389,AG:AG,
                                                    0)
                                            ),
                                            "Não encontrado")
                                    )</f>
        <v>0</v>
      </c>
      <c r="Y389" s="21">
        <f t="shared" si="100"/>
        <v>0</v>
      </c>
      <c r="Z389" s="21">
        <f>IF(
                            C389="INSUMO",
                            IFERROR(
                                INDEX(
                                    Insumos!F:F,
                                    MATCH(
                                        A389&amp;B389,
                                        Insumos!I:I,
                                        0)
                                ),
                                "Não encontrado"),
                            IFERROR(
                                INDEX(AA:AA,
                                    MATCH(
                                        A389&amp;B389,AG:AG,
                                        0)
                                ),
                                "Não encontrado")
                        )</f>
        <v>0.44</v>
      </c>
      <c r="AA389" s="21">
        <f t="shared" si="101"/>
        <v>0.44</v>
      </c>
      <c r="AB389" s="45"/>
      <c r="AC389" s="45"/>
      <c r="AD389" s="61" t="s">
        <v>89</v>
      </c>
      <c r="AE389" s="72"/>
      <c r="AF389" s="72"/>
    </row>
    <row r="390" spans="1:33" x14ac:dyDescent="0.2">
      <c r="A390" s="54" t="s">
        <v>798</v>
      </c>
      <c r="B390" s="55" t="s">
        <v>98</v>
      </c>
      <c r="C390" s="69" t="s">
        <v>58</v>
      </c>
      <c r="D390" s="57" t="s">
        <v>488</v>
      </c>
      <c r="E390" s="57" t="s">
        <v>799</v>
      </c>
      <c r="F390" s="16" t="s">
        <v>511</v>
      </c>
      <c r="G390" s="16">
        <v>1</v>
      </c>
      <c r="H390" s="20">
        <f>IF(
                        C390="INSUMO",
                                        IFERROR(
                                            IF(
                                                INDEX(
                                                    Insumos!C:C,
                                                    MATCH(
                                                        A390&amp;B390,
                                                        Insumos!I:I,
                                                        0)
                                                )="Material",
                                                INDEX(
                                                    Insumos!F:F,
                                                    MATCH(
                                                        A390&amp;B390,
                                                        Insumos!I:I,
                                                        0)
                                                ),
                                                0
                                            ),
                                            "Não encontrado"),
                                        IFERROR(
                                            INDEX(I:I,
                                                MATCH(
                                                    A390&amp;B390,AG:AG,
                                                    0)
                                            ),
                                            "Não encontrado")
                                    )</f>
        <v>0.08</v>
      </c>
      <c r="I390" s="20">
        <f t="shared" si="92"/>
        <v>0.08</v>
      </c>
      <c r="J390" s="20">
        <f t="shared" si="93"/>
        <v>0</v>
      </c>
      <c r="K390" s="20">
        <f t="shared" si="93"/>
        <v>0</v>
      </c>
      <c r="L390" s="20">
        <f>IF(
                        C390="INSUMO",
                                        IFERROR(
                                            IF(
                                                INDEX(
                                                    Insumos!C:C,
                                                    MATCH(
                                                        A390&amp;B390,
                                                        Insumos!I:I,
                                                        0)
                                                )="Mao_obra",
                                                INDEX(
                                                    Insumos!F:F,
                                                    MATCH(
                                                        A390&amp;B390,
                                                        Insumos!I:I,
                                                        0)
                                                ),
                                                0
                                            ),
                                            "Não encontrado"),
                                        IFERROR(
                                            INDEX(M:M,
                                                MATCH(
                                                    A390&amp;B390,AG:AG,
                                                    0)
                                            ),
                                            "Não encontrado")
                                    )</f>
        <v>0</v>
      </c>
      <c r="M390" s="20">
        <f t="shared" si="94"/>
        <v>0</v>
      </c>
      <c r="N390" s="20">
        <f>IF(
                        C390="INSUMO",
                                        IFERROR(
                                            IF(
                                                INDEX(
                                                    Insumos!C:C,
                                                    MATCH(
                                                        A390&amp;B390,
                                                        Insumos!I:I,
                                                        0)
                                                )="Equipamento",
                                                INDEX(
                                                    Insumos!F:F,
                                                    MATCH(
                                                        A390&amp;B390,
                                                        Insumos!I:I,
                                                        0)
                                                ),
                                                0
                                            ),
                                            "Não encontrado"),
                                        IFERROR(
                                            INDEX(O:O,
                                                MATCH(
                                                    A390&amp;B390,AG:AG,
                                                    0)
                                            ),
                                            "Não encontrado")
                                    )</f>
        <v>0</v>
      </c>
      <c r="O390" s="20">
        <f t="shared" si="95"/>
        <v>0</v>
      </c>
      <c r="P390" s="20">
        <f>IF(
                        C390="INSUMO",
                                        IFERROR(
                                            IF(
                                                INDEX(
                                                    Insumos!C:C,
                                                    MATCH(
                                                        A390&amp;B390,
                                                        Insumos!I:I,
                                                        0)
                                                )="Transporte",
                                                INDEX(
                                                    Insumos!F:F,
                                                    MATCH(
                                                        A390&amp;B390,
                                                        Insumos!I:I,
                                                        0)
                                                ),
                                                0
                                            ),
                                            "Não encontrado"),
                                        IFERROR(
                                            INDEX(Q:Q,
                                                MATCH(
                                                    A390&amp;B390,AG:AG,
                                                    0)
                                            ),
                                            "Não encontrado")
                                    )</f>
        <v>0</v>
      </c>
      <c r="Q390" s="20">
        <f t="shared" si="96"/>
        <v>0</v>
      </c>
      <c r="R390" s="20">
        <f>IF(
                        C390="INSUMO",
                                        IFERROR(
                                            IF(
                                                INDEX(
                                                    Insumos!C:C,
                                                    MATCH(
                                                        A390&amp;B390,
                                                        Insumos!I:I,
                                                        0)
                                                )="Terceirizados",
                                                INDEX(
                                                    Insumos!F:F,
                                                    MATCH(
                                                        A390&amp;B390,
                                                        Insumos!I:I,
                                                        0)
                                                ),
                                                0
                                            ),
                                            "Não encontrado"),
                                        IFERROR(
                                            INDEX(S:S,
                                                MATCH(
                                                    A390&amp;B390,AG:AG,
                                                    0)
                                            ),
                                            "Não encontrado")
                                    )</f>
        <v>0</v>
      </c>
      <c r="S390" s="20">
        <f t="shared" si="97"/>
        <v>0</v>
      </c>
      <c r="T390" s="20">
        <f>IF(
                        C390="INSUMO",
                                        IFERROR(
                                            IF(
                                                INDEX(
                                                    Insumos!C:C,
                                                    MATCH(
                                                        A390&amp;B390,
                                                        Insumos!I:I,
                                                        0)
                                                )="Comissionamento",
                                                INDEX(
                                                    Insumos!F:F,
                                                    MATCH(
                                                        A390&amp;B390,
                                                        Insumos!I:I,
                                                        0)
                                                ),
                                                0
                                            ),
                                            "Não encontrado"),
                                        IFERROR(
                                            INDEX(U:U,
                                                MATCH(
                                                    A390&amp;B390,AG:AG,
                                                    0)
                                            ),
                                            "Não encontrado")
                                    )</f>
        <v>0</v>
      </c>
      <c r="U390" s="20">
        <f t="shared" si="98"/>
        <v>0</v>
      </c>
      <c r="V390" s="20">
        <f>IF(
                        C390="INSUMO",
                                        IFERROR(
                                            IF(
                                                INDEX(
                                                    Insumos!C:C,
                                                    MATCH(
                                                        A390&amp;B390,
                                                        Insumos!I:I,
                                                        0)
                                                )="Verba",
                                                INDEX(
                                                    Insumos!F:F,
                                                    MATCH(
                                                        A390&amp;B390,
                                                        Insumos!I:I,
                                                        0)
                                                ),
                                                0
                                            ),
                                            "Não encontrado"),
                                        IFERROR(
                                            INDEX(W:W,
                                                MATCH(
                                                    A390&amp;B390,AG:AG,
                                                    0)
                                            ),
                                            "Não encontrado")
                                    )</f>
        <v>0</v>
      </c>
      <c r="W390" s="20">
        <f t="shared" si="99"/>
        <v>0</v>
      </c>
      <c r="X390" s="20">
        <f>IF(
                        C390="INSUMO",
                                        IFERROR(
                                            IF(
                                                INDEX(
                                                    Insumos!C:C,
                                                    MATCH(
                                                        A390&amp;B390,
                                                        Insumos!I:I,
                                                        0)
                                                )="Outro",
                                                INDEX(
                                                    Insumos!F:F,
                                                    MATCH(
                                                        A390&amp;B390,
                                                        Insumos!I:I,
                                                        0)
                                                ),
                                                0
                                            ),
                                            "Não encontrado"),
                                        IFERROR(
                                            INDEX(Y:Y,
                                                MATCH(
                                                    A390&amp;B390,AG:AG,
                                                    0)
                                            ),
                                            "Não encontrado")
                                    )</f>
        <v>0</v>
      </c>
      <c r="Y390" s="20">
        <f t="shared" si="100"/>
        <v>0</v>
      </c>
      <c r="Z390" s="20">
        <f>IF(
                            C390="INSUMO",
                            IFERROR(
                                INDEX(
                                    Insumos!F:F,
                                    MATCH(
                                        A390&amp;B390,
                                        Insumos!I:I,
                                        0)
                                ),
                                "Não encontrado"),
                            IFERROR(
                                INDEX(AA:AA,
                                    MATCH(
                                        A390&amp;B390,AG:AG,
                                        0)
                                ),
                                "Não encontrado")
                        )</f>
        <v>0.08</v>
      </c>
      <c r="AA390" s="20">
        <f t="shared" si="101"/>
        <v>0.08</v>
      </c>
      <c r="AB390" s="44"/>
      <c r="AC390" s="44"/>
      <c r="AD390" s="57" t="s">
        <v>89</v>
      </c>
      <c r="AE390" s="70"/>
      <c r="AF390" s="70"/>
    </row>
    <row r="391" spans="1:33" x14ac:dyDescent="0.2">
      <c r="A391" s="59" t="s">
        <v>800</v>
      </c>
      <c r="B391" s="60" t="s">
        <v>98</v>
      </c>
      <c r="C391" s="71" t="s">
        <v>58</v>
      </c>
      <c r="D391" s="61" t="s">
        <v>488</v>
      </c>
      <c r="E391" s="61" t="s">
        <v>801</v>
      </c>
      <c r="F391" s="17" t="s">
        <v>511</v>
      </c>
      <c r="G391" s="17">
        <v>1</v>
      </c>
      <c r="H391" s="21">
        <f>IF(
                        C391="INSUMO",
                                        IFERROR(
                                            IF(
                                                INDEX(
                                                    Insumos!C:C,
                                                    MATCH(
                                                        A391&amp;B391,
                                                        Insumos!I:I,
                                                        0)
                                                )="Material",
                                                INDEX(
                                                    Insumos!F:F,
                                                    MATCH(
                                                        A391&amp;B391,
                                                        Insumos!I:I,
                                                        0)
                                                ),
                                                0
                                            ),
                                            "Não encontrado"),
                                        IFERROR(
                                            INDEX(I:I,
                                                MATCH(
                                                    A391&amp;B391,AG:AG,
                                                    0)
                                            ),
                                            "Não encontrado")
                                    )</f>
        <v>1.43</v>
      </c>
      <c r="I391" s="21">
        <f t="shared" si="92"/>
        <v>1.43</v>
      </c>
      <c r="J391" s="21">
        <f t="shared" si="93"/>
        <v>0</v>
      </c>
      <c r="K391" s="21">
        <f t="shared" si="93"/>
        <v>0</v>
      </c>
      <c r="L391" s="21">
        <f>IF(
                        C391="INSUMO",
                                        IFERROR(
                                            IF(
                                                INDEX(
                                                    Insumos!C:C,
                                                    MATCH(
                                                        A391&amp;B391,
                                                        Insumos!I:I,
                                                        0)
                                                )="Mao_obra",
                                                INDEX(
                                                    Insumos!F:F,
                                                    MATCH(
                                                        A391&amp;B391,
                                                        Insumos!I:I,
                                                        0)
                                                ),
                                                0
                                            ),
                                            "Não encontrado"),
                                        IFERROR(
                                            INDEX(M:M,
                                                MATCH(
                                                    A391&amp;B391,AG:AG,
                                                    0)
                                            ),
                                            "Não encontrado")
                                    )</f>
        <v>0</v>
      </c>
      <c r="M391" s="21">
        <f t="shared" si="94"/>
        <v>0</v>
      </c>
      <c r="N391" s="21">
        <f>IF(
                        C391="INSUMO",
                                        IFERROR(
                                            IF(
                                                INDEX(
                                                    Insumos!C:C,
                                                    MATCH(
                                                        A391&amp;B391,
                                                        Insumos!I:I,
                                                        0)
                                                )="Equipamento",
                                                INDEX(
                                                    Insumos!F:F,
                                                    MATCH(
                                                        A391&amp;B391,
                                                        Insumos!I:I,
                                                        0)
                                                ),
                                                0
                                            ),
                                            "Não encontrado"),
                                        IFERROR(
                                            INDEX(O:O,
                                                MATCH(
                                                    A391&amp;B391,AG:AG,
                                                    0)
                                            ),
                                            "Não encontrado")
                                    )</f>
        <v>0</v>
      </c>
      <c r="O391" s="21">
        <f t="shared" si="95"/>
        <v>0</v>
      </c>
      <c r="P391" s="21">
        <f>IF(
                        C391="INSUMO",
                                        IFERROR(
                                            IF(
                                                INDEX(
                                                    Insumos!C:C,
                                                    MATCH(
                                                        A391&amp;B391,
                                                        Insumos!I:I,
                                                        0)
                                                )="Transporte",
                                                INDEX(
                                                    Insumos!F:F,
                                                    MATCH(
                                                        A391&amp;B391,
                                                        Insumos!I:I,
                                                        0)
                                                ),
                                                0
                                            ),
                                            "Não encontrado"),
                                        IFERROR(
                                            INDEX(Q:Q,
                                                MATCH(
                                                    A391&amp;B391,AG:AG,
                                                    0)
                                            ),
                                            "Não encontrado")
                                    )</f>
        <v>0</v>
      </c>
      <c r="Q391" s="21">
        <f t="shared" si="96"/>
        <v>0</v>
      </c>
      <c r="R391" s="21">
        <f>IF(
                        C391="INSUMO",
                                        IFERROR(
                                            IF(
                                                INDEX(
                                                    Insumos!C:C,
                                                    MATCH(
                                                        A391&amp;B391,
                                                        Insumos!I:I,
                                                        0)
                                                )="Terceirizados",
                                                INDEX(
                                                    Insumos!F:F,
                                                    MATCH(
                                                        A391&amp;B391,
                                                        Insumos!I:I,
                                                        0)
                                                ),
                                                0
                                            ),
                                            "Não encontrado"),
                                        IFERROR(
                                            INDEX(S:S,
                                                MATCH(
                                                    A391&amp;B391,AG:AG,
                                                    0)
                                            ),
                                            "Não encontrado")
                                    )</f>
        <v>0</v>
      </c>
      <c r="S391" s="21">
        <f t="shared" si="97"/>
        <v>0</v>
      </c>
      <c r="T391" s="21">
        <f>IF(
                        C391="INSUMO",
                                        IFERROR(
                                            IF(
                                                INDEX(
                                                    Insumos!C:C,
                                                    MATCH(
                                                        A391&amp;B391,
                                                        Insumos!I:I,
                                                        0)
                                                )="Comissionamento",
                                                INDEX(
                                                    Insumos!F:F,
                                                    MATCH(
                                                        A391&amp;B391,
                                                        Insumos!I:I,
                                                        0)
                                                ),
                                                0
                                            ),
                                            "Não encontrado"),
                                        IFERROR(
                                            INDEX(U:U,
                                                MATCH(
                                                    A391&amp;B391,AG:AG,
                                                    0)
                                            ),
                                            "Não encontrado")
                                    )</f>
        <v>0</v>
      </c>
      <c r="U391" s="21">
        <f t="shared" si="98"/>
        <v>0</v>
      </c>
      <c r="V391" s="21">
        <f>IF(
                        C391="INSUMO",
                                        IFERROR(
                                            IF(
                                                INDEX(
                                                    Insumos!C:C,
                                                    MATCH(
                                                        A391&amp;B391,
                                                        Insumos!I:I,
                                                        0)
                                                )="Verba",
                                                INDEX(
                                                    Insumos!F:F,
                                                    MATCH(
                                                        A391&amp;B391,
                                                        Insumos!I:I,
                                                        0)
                                                ),
                                                0
                                            ),
                                            "Não encontrado"),
                                        IFERROR(
                                            INDEX(W:W,
                                                MATCH(
                                                    A391&amp;B391,AG:AG,
                                                    0)
                                            ),
                                            "Não encontrado")
                                    )</f>
        <v>0</v>
      </c>
      <c r="W391" s="21">
        <f t="shared" si="99"/>
        <v>0</v>
      </c>
      <c r="X391" s="21">
        <f>IF(
                        C391="INSUMO",
                                        IFERROR(
                                            IF(
                                                INDEX(
                                                    Insumos!C:C,
                                                    MATCH(
                                                        A391&amp;B391,
                                                        Insumos!I:I,
                                                        0)
                                                )="Outro",
                                                INDEX(
                                                    Insumos!F:F,
                                                    MATCH(
                                                        A391&amp;B391,
                                                        Insumos!I:I,
                                                        0)
                                                ),
                                                0
                                            ),
                                            "Não encontrado"),
                                        IFERROR(
                                            INDEX(Y:Y,
                                                MATCH(
                                                    A391&amp;B391,AG:AG,
                                                    0)
                                            ),
                                            "Não encontrado")
                                    )</f>
        <v>0</v>
      </c>
      <c r="Y391" s="21">
        <f t="shared" si="100"/>
        <v>0</v>
      </c>
      <c r="Z391" s="21">
        <f>IF(
                            C391="INSUMO",
                            IFERROR(
                                INDEX(
                                    Insumos!F:F,
                                    MATCH(
                                        A391&amp;B391,
                                        Insumos!I:I,
                                        0)
                                ),
                                "Não encontrado"),
                            IFERROR(
                                INDEX(AA:AA,
                                    MATCH(
                                        A391&amp;B391,AG:AG,
                                        0)
                                ),
                                "Não encontrado")
                        )</f>
        <v>1.43</v>
      </c>
      <c r="AA391" s="21">
        <f t="shared" si="101"/>
        <v>1.43</v>
      </c>
      <c r="AB391" s="45"/>
      <c r="AC391" s="45"/>
      <c r="AD391" s="61" t="s">
        <v>89</v>
      </c>
      <c r="AE391" s="72"/>
      <c r="AF391" s="72"/>
    </row>
    <row r="392" spans="1:33" ht="25.5" x14ac:dyDescent="0.2">
      <c r="A392" s="54" t="s">
        <v>802</v>
      </c>
      <c r="B392" s="55" t="s">
        <v>98</v>
      </c>
      <c r="C392" s="69" t="s">
        <v>58</v>
      </c>
      <c r="D392" s="57" t="s">
        <v>488</v>
      </c>
      <c r="E392" s="57" t="s">
        <v>803</v>
      </c>
      <c r="F392" s="16" t="s">
        <v>511</v>
      </c>
      <c r="G392" s="16">
        <v>1</v>
      </c>
      <c r="H392" s="20">
        <f>IF(
                        C392="INSUMO",
                                        IFERROR(
                                            IF(
                                                INDEX(
                                                    Insumos!C:C,
                                                    MATCH(
                                                        A392&amp;B392,
                                                        Insumos!I:I,
                                                        0)
                                                )="Material",
                                                INDEX(
                                                    Insumos!F:F,
                                                    MATCH(
                                                        A392&amp;B392,
                                                        Insumos!I:I,
                                                        0)
                                                ),
                                                0
                                            ),
                                            "Não encontrado"),
                                        IFERROR(
                                            INDEX(I:I,
                                                MATCH(
                                                    A392&amp;B392,AG:AG,
                                                    0)
                                            ),
                                            "Não encontrado")
                                    )</f>
        <v>0.61</v>
      </c>
      <c r="I392" s="20">
        <f t="shared" si="92"/>
        <v>0.61</v>
      </c>
      <c r="J392" s="20">
        <f t="shared" si="93"/>
        <v>0</v>
      </c>
      <c r="K392" s="20">
        <f t="shared" si="93"/>
        <v>0</v>
      </c>
      <c r="L392" s="20">
        <f>IF(
                        C392="INSUMO",
                                        IFERROR(
                                            IF(
                                                INDEX(
                                                    Insumos!C:C,
                                                    MATCH(
                                                        A392&amp;B392,
                                                        Insumos!I:I,
                                                        0)
                                                )="Mao_obra",
                                                INDEX(
                                                    Insumos!F:F,
                                                    MATCH(
                                                        A392&amp;B392,
                                                        Insumos!I:I,
                                                        0)
                                                ),
                                                0
                                            ),
                                            "Não encontrado"),
                                        IFERROR(
                                            INDEX(M:M,
                                                MATCH(
                                                    A392&amp;B392,AG:AG,
                                                    0)
                                            ),
                                            "Não encontrado")
                                    )</f>
        <v>0</v>
      </c>
      <c r="M392" s="20">
        <f t="shared" si="94"/>
        <v>0</v>
      </c>
      <c r="N392" s="20">
        <f>IF(
                        C392="INSUMO",
                                        IFERROR(
                                            IF(
                                                INDEX(
                                                    Insumos!C:C,
                                                    MATCH(
                                                        A392&amp;B392,
                                                        Insumos!I:I,
                                                        0)
                                                )="Equipamento",
                                                INDEX(
                                                    Insumos!F:F,
                                                    MATCH(
                                                        A392&amp;B392,
                                                        Insumos!I:I,
                                                        0)
                                                ),
                                                0
                                            ),
                                            "Não encontrado"),
                                        IFERROR(
                                            INDEX(O:O,
                                                MATCH(
                                                    A392&amp;B392,AG:AG,
                                                    0)
                                            ),
                                            "Não encontrado")
                                    )</f>
        <v>0</v>
      </c>
      <c r="O392" s="20">
        <f t="shared" si="95"/>
        <v>0</v>
      </c>
      <c r="P392" s="20">
        <f>IF(
                        C392="INSUMO",
                                        IFERROR(
                                            IF(
                                                INDEX(
                                                    Insumos!C:C,
                                                    MATCH(
                                                        A392&amp;B392,
                                                        Insumos!I:I,
                                                        0)
                                                )="Transporte",
                                                INDEX(
                                                    Insumos!F:F,
                                                    MATCH(
                                                        A392&amp;B392,
                                                        Insumos!I:I,
                                                        0)
                                                ),
                                                0
                                            ),
                                            "Não encontrado"),
                                        IFERROR(
                                            INDEX(Q:Q,
                                                MATCH(
                                                    A392&amp;B392,AG:AG,
                                                    0)
                                            ),
                                            "Não encontrado")
                                    )</f>
        <v>0</v>
      </c>
      <c r="Q392" s="20">
        <f t="shared" si="96"/>
        <v>0</v>
      </c>
      <c r="R392" s="20">
        <f>IF(
                        C392="INSUMO",
                                        IFERROR(
                                            IF(
                                                INDEX(
                                                    Insumos!C:C,
                                                    MATCH(
                                                        A392&amp;B392,
                                                        Insumos!I:I,
                                                        0)
                                                )="Terceirizados",
                                                INDEX(
                                                    Insumos!F:F,
                                                    MATCH(
                                                        A392&amp;B392,
                                                        Insumos!I:I,
                                                        0)
                                                ),
                                                0
                                            ),
                                            "Não encontrado"),
                                        IFERROR(
                                            INDEX(S:S,
                                                MATCH(
                                                    A392&amp;B392,AG:AG,
                                                    0)
                                            ),
                                            "Não encontrado")
                                    )</f>
        <v>0</v>
      </c>
      <c r="S392" s="20">
        <f t="shared" si="97"/>
        <v>0</v>
      </c>
      <c r="T392" s="20">
        <f>IF(
                        C392="INSUMO",
                                        IFERROR(
                                            IF(
                                                INDEX(
                                                    Insumos!C:C,
                                                    MATCH(
                                                        A392&amp;B392,
                                                        Insumos!I:I,
                                                        0)
                                                )="Comissionamento",
                                                INDEX(
                                                    Insumos!F:F,
                                                    MATCH(
                                                        A392&amp;B392,
                                                        Insumos!I:I,
                                                        0)
                                                ),
                                                0
                                            ),
                                            "Não encontrado"),
                                        IFERROR(
                                            INDEX(U:U,
                                                MATCH(
                                                    A392&amp;B392,AG:AG,
                                                    0)
                                            ),
                                            "Não encontrado")
                                    )</f>
        <v>0</v>
      </c>
      <c r="U392" s="20">
        <f t="shared" si="98"/>
        <v>0</v>
      </c>
      <c r="V392" s="20">
        <f>IF(
                        C392="INSUMO",
                                        IFERROR(
                                            IF(
                                                INDEX(
                                                    Insumos!C:C,
                                                    MATCH(
                                                        A392&amp;B392,
                                                        Insumos!I:I,
                                                        0)
                                                )="Verba",
                                                INDEX(
                                                    Insumos!F:F,
                                                    MATCH(
                                                        A392&amp;B392,
                                                        Insumos!I:I,
                                                        0)
                                                ),
                                                0
                                            ),
                                            "Não encontrado"),
                                        IFERROR(
                                            INDEX(W:W,
                                                MATCH(
                                                    A392&amp;B392,AG:AG,
                                                    0)
                                            ),
                                            "Não encontrado")
                                    )</f>
        <v>0</v>
      </c>
      <c r="W392" s="20">
        <f t="shared" si="99"/>
        <v>0</v>
      </c>
      <c r="X392" s="20">
        <f>IF(
                        C392="INSUMO",
                                        IFERROR(
                                            IF(
                                                INDEX(
                                                    Insumos!C:C,
                                                    MATCH(
                                                        A392&amp;B392,
                                                        Insumos!I:I,
                                                        0)
                                                )="Outro",
                                                INDEX(
                                                    Insumos!F:F,
                                                    MATCH(
                                                        A392&amp;B392,
                                                        Insumos!I:I,
                                                        0)
                                                ),
                                                0
                                            ),
                                            "Não encontrado"),
                                        IFERROR(
                                            INDEX(Y:Y,
                                                MATCH(
                                                    A392&amp;B392,AG:AG,
                                                    0)
                                            ),
                                            "Não encontrado")
                                    )</f>
        <v>0</v>
      </c>
      <c r="Y392" s="20">
        <f t="shared" si="100"/>
        <v>0</v>
      </c>
      <c r="Z392" s="20">
        <f>IF(
                            C392="INSUMO",
                            IFERROR(
                                INDEX(
                                    Insumos!F:F,
                                    MATCH(
                                        A392&amp;B392,
                                        Insumos!I:I,
                                        0)
                                ),
                                "Não encontrado"),
                            IFERROR(
                                INDEX(AA:AA,
                                    MATCH(
                                        A392&amp;B392,AG:AG,
                                        0)
                                ),
                                "Não encontrado")
                        )</f>
        <v>0.61</v>
      </c>
      <c r="AA392" s="20">
        <f t="shared" si="101"/>
        <v>0.61</v>
      </c>
      <c r="AB392" s="44"/>
      <c r="AC392" s="44"/>
      <c r="AD392" s="57" t="s">
        <v>89</v>
      </c>
      <c r="AE392" s="70"/>
      <c r="AF392" s="70"/>
    </row>
    <row r="393" spans="1:33" ht="25.5" x14ac:dyDescent="0.2">
      <c r="A393" s="59" t="s">
        <v>804</v>
      </c>
      <c r="B393" s="60" t="s">
        <v>98</v>
      </c>
      <c r="C393" s="71" t="s">
        <v>58</v>
      </c>
      <c r="D393" s="61" t="s">
        <v>488</v>
      </c>
      <c r="E393" s="61" t="s">
        <v>805</v>
      </c>
      <c r="F393" s="17" t="s">
        <v>511</v>
      </c>
      <c r="G393" s="17">
        <v>1</v>
      </c>
      <c r="H393" s="21">
        <f>IF(
                        C393="INSUMO",
                                        IFERROR(
                                            IF(
                                                INDEX(
                                                    Insumos!C:C,
                                                    MATCH(
                                                        A393&amp;B393,
                                                        Insumos!I:I,
                                                        0)
                                                )="Material",
                                                INDEX(
                                                    Insumos!F:F,
                                                    MATCH(
                                                        A393&amp;B393,
                                                        Insumos!I:I,
                                                        0)
                                                ),
                                                0
                                            ),
                                            "Não encontrado"),
                                        IFERROR(
                                            INDEX(I:I,
                                                MATCH(
                                                    A393&amp;B393,AG:AG,
                                                    0)
                                            ),
                                            "Não encontrado")
                                    )</f>
        <v>0.01</v>
      </c>
      <c r="I393" s="21">
        <f t="shared" si="92"/>
        <v>0.01</v>
      </c>
      <c r="J393" s="21">
        <f t="shared" si="93"/>
        <v>0</v>
      </c>
      <c r="K393" s="21">
        <f t="shared" si="93"/>
        <v>0</v>
      </c>
      <c r="L393" s="21">
        <f>IF(
                        C393="INSUMO",
                                        IFERROR(
                                            IF(
                                                INDEX(
                                                    Insumos!C:C,
                                                    MATCH(
                                                        A393&amp;B393,
                                                        Insumos!I:I,
                                                        0)
                                                )="Mao_obra",
                                                INDEX(
                                                    Insumos!F:F,
                                                    MATCH(
                                                        A393&amp;B393,
                                                        Insumos!I:I,
                                                        0)
                                                ),
                                                0
                                            ),
                                            "Não encontrado"),
                                        IFERROR(
                                            INDEX(M:M,
                                                MATCH(
                                                    A393&amp;B393,AG:AG,
                                                    0)
                                            ),
                                            "Não encontrado")
                                    )</f>
        <v>0</v>
      </c>
      <c r="M393" s="21">
        <f t="shared" si="94"/>
        <v>0</v>
      </c>
      <c r="N393" s="21">
        <f>IF(
                        C393="INSUMO",
                                        IFERROR(
                                            IF(
                                                INDEX(
                                                    Insumos!C:C,
                                                    MATCH(
                                                        A393&amp;B393,
                                                        Insumos!I:I,
                                                        0)
                                                )="Equipamento",
                                                INDEX(
                                                    Insumos!F:F,
                                                    MATCH(
                                                        A393&amp;B393,
                                                        Insumos!I:I,
                                                        0)
                                                ),
                                                0
                                            ),
                                            "Não encontrado"),
                                        IFERROR(
                                            INDEX(O:O,
                                                MATCH(
                                                    A393&amp;B393,AG:AG,
                                                    0)
                                            ),
                                            "Não encontrado")
                                    )</f>
        <v>0</v>
      </c>
      <c r="O393" s="21">
        <f t="shared" si="95"/>
        <v>0</v>
      </c>
      <c r="P393" s="21">
        <f>IF(
                        C393="INSUMO",
                                        IFERROR(
                                            IF(
                                                INDEX(
                                                    Insumos!C:C,
                                                    MATCH(
                                                        A393&amp;B393,
                                                        Insumos!I:I,
                                                        0)
                                                )="Transporte",
                                                INDEX(
                                                    Insumos!F:F,
                                                    MATCH(
                                                        A393&amp;B393,
                                                        Insumos!I:I,
                                                        0)
                                                ),
                                                0
                                            ),
                                            "Não encontrado"),
                                        IFERROR(
                                            INDEX(Q:Q,
                                                MATCH(
                                                    A393&amp;B393,AG:AG,
                                                    0)
                                            ),
                                            "Não encontrado")
                                    )</f>
        <v>0</v>
      </c>
      <c r="Q393" s="21">
        <f t="shared" si="96"/>
        <v>0</v>
      </c>
      <c r="R393" s="21">
        <f>IF(
                        C393="INSUMO",
                                        IFERROR(
                                            IF(
                                                INDEX(
                                                    Insumos!C:C,
                                                    MATCH(
                                                        A393&amp;B393,
                                                        Insumos!I:I,
                                                        0)
                                                )="Terceirizados",
                                                INDEX(
                                                    Insumos!F:F,
                                                    MATCH(
                                                        A393&amp;B393,
                                                        Insumos!I:I,
                                                        0)
                                                ),
                                                0
                                            ),
                                            "Não encontrado"),
                                        IFERROR(
                                            INDEX(S:S,
                                                MATCH(
                                                    A393&amp;B393,AG:AG,
                                                    0)
                                            ),
                                            "Não encontrado")
                                    )</f>
        <v>0</v>
      </c>
      <c r="S393" s="21">
        <f t="shared" si="97"/>
        <v>0</v>
      </c>
      <c r="T393" s="21">
        <f>IF(
                        C393="INSUMO",
                                        IFERROR(
                                            IF(
                                                INDEX(
                                                    Insumos!C:C,
                                                    MATCH(
                                                        A393&amp;B393,
                                                        Insumos!I:I,
                                                        0)
                                                )="Comissionamento",
                                                INDEX(
                                                    Insumos!F:F,
                                                    MATCH(
                                                        A393&amp;B393,
                                                        Insumos!I:I,
                                                        0)
                                                ),
                                                0
                                            ),
                                            "Não encontrado"),
                                        IFERROR(
                                            INDEX(U:U,
                                                MATCH(
                                                    A393&amp;B393,AG:AG,
                                                    0)
                                            ),
                                            "Não encontrado")
                                    )</f>
        <v>0</v>
      </c>
      <c r="U393" s="21">
        <f t="shared" si="98"/>
        <v>0</v>
      </c>
      <c r="V393" s="21">
        <f>IF(
                        C393="INSUMO",
                                        IFERROR(
                                            IF(
                                                INDEX(
                                                    Insumos!C:C,
                                                    MATCH(
                                                        A393&amp;B393,
                                                        Insumos!I:I,
                                                        0)
                                                )="Verba",
                                                INDEX(
                                                    Insumos!F:F,
                                                    MATCH(
                                                        A393&amp;B393,
                                                        Insumos!I:I,
                                                        0)
                                                ),
                                                0
                                            ),
                                            "Não encontrado"),
                                        IFERROR(
                                            INDEX(W:W,
                                                MATCH(
                                                    A393&amp;B393,AG:AG,
                                                    0)
                                            ),
                                            "Não encontrado")
                                    )</f>
        <v>0</v>
      </c>
      <c r="W393" s="21">
        <f t="shared" si="99"/>
        <v>0</v>
      </c>
      <c r="X393" s="21">
        <f>IF(
                        C393="INSUMO",
                                        IFERROR(
                                            IF(
                                                INDEX(
                                                    Insumos!C:C,
                                                    MATCH(
                                                        A393&amp;B393,
                                                        Insumos!I:I,
                                                        0)
                                                )="Outro",
                                                INDEX(
                                                    Insumos!F:F,
                                                    MATCH(
                                                        A393&amp;B393,
                                                        Insumos!I:I,
                                                        0)
                                                ),
                                                0
                                            ),
                                            "Não encontrado"),
                                        IFERROR(
                                            INDEX(Y:Y,
                                                MATCH(
                                                    A393&amp;B393,AG:AG,
                                                    0)
                                            ),
                                            "Não encontrado")
                                    )</f>
        <v>0</v>
      </c>
      <c r="Y393" s="21">
        <f t="shared" si="100"/>
        <v>0</v>
      </c>
      <c r="Z393" s="21">
        <f>IF(
                            C393="INSUMO",
                            IFERROR(
                                INDEX(
                                    Insumos!F:F,
                                    MATCH(
                                        A393&amp;B393,
                                        Insumos!I:I,
                                        0)
                                ),
                                "Não encontrado"),
                            IFERROR(
                                INDEX(AA:AA,
                                    MATCH(
                                        A393&amp;B393,AG:AG,
                                        0)
                                ),
                                "Não encontrado")
                        )</f>
        <v>0.01</v>
      </c>
      <c r="AA393" s="21">
        <f t="shared" si="101"/>
        <v>0.01</v>
      </c>
      <c r="AB393" s="45"/>
      <c r="AC393" s="45"/>
      <c r="AD393" s="61" t="s">
        <v>89</v>
      </c>
      <c r="AE393" s="72"/>
      <c r="AF393" s="72"/>
    </row>
    <row r="394" spans="1:33" x14ac:dyDescent="0.2">
      <c r="A394" s="54" t="s">
        <v>806</v>
      </c>
      <c r="B394" s="55" t="s">
        <v>98</v>
      </c>
      <c r="C394" s="69" t="s">
        <v>58</v>
      </c>
      <c r="D394" s="57" t="s">
        <v>488</v>
      </c>
      <c r="E394" s="57" t="s">
        <v>807</v>
      </c>
      <c r="F394" s="16" t="s">
        <v>511</v>
      </c>
      <c r="G394" s="16">
        <v>1</v>
      </c>
      <c r="H394" s="20">
        <f>IF(
                        C394="INSUMO",
                                        IFERROR(
                                            IF(
                                                INDEX(
                                                    Insumos!C:C,
                                                    MATCH(
                                                        A394&amp;B394,
                                                        Insumos!I:I,
                                                        0)
                                                )="Material",
                                                INDEX(
                                                    Insumos!F:F,
                                                    MATCH(
                                                        A394&amp;B394,
                                                        Insumos!I:I,
                                                        0)
                                                ),
                                                0
                                            ),
                                            "Não encontrado"),
                                        IFERROR(
                                            INDEX(I:I,
                                                MATCH(
                                                    A394&amp;B394,AG:AG,
                                                    0)
                                            ),
                                            "Não encontrado")
                                    )</f>
        <v>0</v>
      </c>
      <c r="I394" s="20">
        <f t="shared" si="92"/>
        <v>0</v>
      </c>
      <c r="J394" s="20">
        <f t="shared" si="93"/>
        <v>19.36</v>
      </c>
      <c r="K394" s="20">
        <f t="shared" si="93"/>
        <v>19.36</v>
      </c>
      <c r="L394" s="20">
        <f>IF(
                        C394="INSUMO",
                                        IFERROR(
                                            IF(
                                                INDEX(
                                                    Insumos!C:C,
                                                    MATCH(
                                                        A394&amp;B394,
                                                        Insumos!I:I,
                                                        0)
                                                )="Mao_obra",
                                                INDEX(
                                                    Insumos!F:F,
                                                    MATCH(
                                                        A394&amp;B394,
                                                        Insumos!I:I,
                                                        0)
                                                ),
                                                0
                                            ),
                                            "Não encontrado"),
                                        IFERROR(
                                            INDEX(M:M,
                                                MATCH(
                                                    A394&amp;B394,AG:AG,
                                                    0)
                                            ),
                                            "Não encontrado")
                                    )</f>
        <v>19.36</v>
      </c>
      <c r="M394" s="20">
        <f t="shared" si="94"/>
        <v>19.36</v>
      </c>
      <c r="N394" s="20">
        <f>IF(
                        C394="INSUMO",
                                        IFERROR(
                                            IF(
                                                INDEX(
                                                    Insumos!C:C,
                                                    MATCH(
                                                        A394&amp;B394,
                                                        Insumos!I:I,
                                                        0)
                                                )="Equipamento",
                                                INDEX(
                                                    Insumos!F:F,
                                                    MATCH(
                                                        A394&amp;B394,
                                                        Insumos!I:I,
                                                        0)
                                                ),
                                                0
                                            ),
                                            "Não encontrado"),
                                        IFERROR(
                                            INDEX(O:O,
                                                MATCH(
                                                    A394&amp;B394,AG:AG,
                                                    0)
                                            ),
                                            "Não encontrado")
                                    )</f>
        <v>0</v>
      </c>
      <c r="O394" s="20">
        <f t="shared" si="95"/>
        <v>0</v>
      </c>
      <c r="P394" s="20">
        <f>IF(
                        C394="INSUMO",
                                        IFERROR(
                                            IF(
                                                INDEX(
                                                    Insumos!C:C,
                                                    MATCH(
                                                        A394&amp;B394,
                                                        Insumos!I:I,
                                                        0)
                                                )="Transporte",
                                                INDEX(
                                                    Insumos!F:F,
                                                    MATCH(
                                                        A394&amp;B394,
                                                        Insumos!I:I,
                                                        0)
                                                ),
                                                0
                                            ),
                                            "Não encontrado"),
                                        IFERROR(
                                            INDEX(Q:Q,
                                                MATCH(
                                                    A394&amp;B394,AG:AG,
                                                    0)
                                            ),
                                            "Não encontrado")
                                    )</f>
        <v>0</v>
      </c>
      <c r="Q394" s="20">
        <f t="shared" si="96"/>
        <v>0</v>
      </c>
      <c r="R394" s="20">
        <f>IF(
                        C394="INSUMO",
                                        IFERROR(
                                            IF(
                                                INDEX(
                                                    Insumos!C:C,
                                                    MATCH(
                                                        A394&amp;B394,
                                                        Insumos!I:I,
                                                        0)
                                                )="Terceirizados",
                                                INDEX(
                                                    Insumos!F:F,
                                                    MATCH(
                                                        A394&amp;B394,
                                                        Insumos!I:I,
                                                        0)
                                                ),
                                                0
                                            ),
                                            "Não encontrado"),
                                        IFERROR(
                                            INDEX(S:S,
                                                MATCH(
                                                    A394&amp;B394,AG:AG,
                                                    0)
                                            ),
                                            "Não encontrado")
                                    )</f>
        <v>0</v>
      </c>
      <c r="S394" s="20">
        <f t="shared" si="97"/>
        <v>0</v>
      </c>
      <c r="T394" s="20">
        <f>IF(
                        C394="INSUMO",
                                        IFERROR(
                                            IF(
                                                INDEX(
                                                    Insumos!C:C,
                                                    MATCH(
                                                        A394&amp;B394,
                                                        Insumos!I:I,
                                                        0)
                                                )="Comissionamento",
                                                INDEX(
                                                    Insumos!F:F,
                                                    MATCH(
                                                        A394&amp;B394,
                                                        Insumos!I:I,
                                                        0)
                                                ),
                                                0
                                            ),
                                            "Não encontrado"),
                                        IFERROR(
                                            INDEX(U:U,
                                                MATCH(
                                                    A394&amp;B394,AG:AG,
                                                    0)
                                            ),
                                            "Não encontrado")
                                    )</f>
        <v>0</v>
      </c>
      <c r="U394" s="20">
        <f t="shared" si="98"/>
        <v>0</v>
      </c>
      <c r="V394" s="20">
        <f>IF(
                        C394="INSUMO",
                                        IFERROR(
                                            IF(
                                                INDEX(
                                                    Insumos!C:C,
                                                    MATCH(
                                                        A394&amp;B394,
                                                        Insumos!I:I,
                                                        0)
                                                )="Verba",
                                                INDEX(
                                                    Insumos!F:F,
                                                    MATCH(
                                                        A394&amp;B394,
                                                        Insumos!I:I,
                                                        0)
                                                ),
                                                0
                                            ),
                                            "Não encontrado"),
                                        IFERROR(
                                            INDEX(W:W,
                                                MATCH(
                                                    A394&amp;B394,AG:AG,
                                                    0)
                                            ),
                                            "Não encontrado")
                                    )</f>
        <v>0</v>
      </c>
      <c r="W394" s="20">
        <f t="shared" si="99"/>
        <v>0</v>
      </c>
      <c r="X394" s="20">
        <f>IF(
                        C394="INSUMO",
                                        IFERROR(
                                            IF(
                                                INDEX(
                                                    Insumos!C:C,
                                                    MATCH(
                                                        A394&amp;B394,
                                                        Insumos!I:I,
                                                        0)
                                                )="Outro",
                                                INDEX(
                                                    Insumos!F:F,
                                                    MATCH(
                                                        A394&amp;B394,
                                                        Insumos!I:I,
                                                        0)
                                                ),
                                                0
                                            ),
                                            "Não encontrado"),
                                        IFERROR(
                                            INDEX(Y:Y,
                                                MATCH(
                                                    A394&amp;B394,AG:AG,
                                                    0)
                                            ),
                                            "Não encontrado")
                                    )</f>
        <v>0</v>
      </c>
      <c r="Y394" s="20">
        <f t="shared" si="100"/>
        <v>0</v>
      </c>
      <c r="Z394" s="20">
        <f>IF(
                            C394="INSUMO",
                            IFERROR(
                                INDEX(
                                    Insumos!F:F,
                                    MATCH(
                                        A394&amp;B394,
                                        Insumos!I:I,
                                        0)
                                ),
                                "Não encontrado"),
                            IFERROR(
                                INDEX(AA:AA,
                                    MATCH(
                                        A394&amp;B394,AG:AG,
                                        0)
                                ),
                                "Não encontrado")
                        )</f>
        <v>19.36</v>
      </c>
      <c r="AA394" s="20">
        <f t="shared" si="101"/>
        <v>19.36</v>
      </c>
      <c r="AB394" s="44"/>
      <c r="AC394" s="44"/>
      <c r="AD394" s="57" t="s">
        <v>89</v>
      </c>
      <c r="AE394" s="70"/>
      <c r="AF394" s="70"/>
    </row>
    <row r="395" spans="1:33" ht="25.5" x14ac:dyDescent="0.2">
      <c r="A395" s="63" t="s">
        <v>512</v>
      </c>
      <c r="B395" s="64" t="s">
        <v>98</v>
      </c>
      <c r="C395" s="65" t="s">
        <v>89</v>
      </c>
      <c r="D395" s="66" t="s">
        <v>488</v>
      </c>
      <c r="E395" s="66" t="s">
        <v>513</v>
      </c>
      <c r="F395" s="67" t="s">
        <v>511</v>
      </c>
      <c r="G395" s="22"/>
      <c r="H395" s="23"/>
      <c r="I395" s="23">
        <f>SUM(I396:I403)</f>
        <v>3.9999999999999996</v>
      </c>
      <c r="J395" s="23"/>
      <c r="K395" s="23">
        <f>SUM(K396:K403)</f>
        <v>27.655503599999999</v>
      </c>
      <c r="L395" s="23"/>
      <c r="M395" s="23">
        <f>SUM(M396:M403)</f>
        <v>27.655503599999999</v>
      </c>
      <c r="N395" s="23"/>
      <c r="O395" s="23">
        <f>SUM(O396:O403)</f>
        <v>0</v>
      </c>
      <c r="P395" s="23"/>
      <c r="Q395" s="23">
        <f>SUM(Q396:Q403)</f>
        <v>0</v>
      </c>
      <c r="R395" s="23"/>
      <c r="S395" s="23">
        <f>SUM(S396:S403)</f>
        <v>0</v>
      </c>
      <c r="T395" s="23"/>
      <c r="U395" s="23">
        <f>SUM(U396:U403)</f>
        <v>0</v>
      </c>
      <c r="V395" s="23"/>
      <c r="W395" s="23">
        <f>SUM(W396:W403)</f>
        <v>0</v>
      </c>
      <c r="X395" s="23"/>
      <c r="Y395" s="23">
        <f>SUM(Y396:Y403)</f>
        <v>0</v>
      </c>
      <c r="Z395" s="23"/>
      <c r="AA395" s="23">
        <f>SUM(AA396:AA403)</f>
        <v>31.655503599999999</v>
      </c>
      <c r="AB395" s="43" t="s">
        <v>89</v>
      </c>
      <c r="AC395" s="43"/>
      <c r="AD395" s="66" t="s">
        <v>89</v>
      </c>
      <c r="AE395" s="68" t="s">
        <v>89</v>
      </c>
      <c r="AF395" s="68" t="s">
        <v>791</v>
      </c>
      <c r="AG395" t="str">
        <f>A395&amp;B395&amp;C395</f>
        <v>88262SINAPI</v>
      </c>
    </row>
    <row r="396" spans="1:33" ht="25.5" x14ac:dyDescent="0.2">
      <c r="A396" s="59" t="s">
        <v>808</v>
      </c>
      <c r="B396" s="60" t="s">
        <v>98</v>
      </c>
      <c r="C396" s="71" t="s">
        <v>46</v>
      </c>
      <c r="D396" s="61" t="s">
        <v>488</v>
      </c>
      <c r="E396" s="61" t="s">
        <v>809</v>
      </c>
      <c r="F396" s="17" t="s">
        <v>511</v>
      </c>
      <c r="G396" s="17">
        <v>1</v>
      </c>
      <c r="H396" s="21">
        <f>IF(
                        C396="INSUMO",
                                        IFERROR(
                                            IF(
                                                INDEX(
                                                    Insumos!C:C,
                                                    MATCH(
                                                        A396&amp;B396,
                                                        Insumos!I:I,
                                                        0)
                                                )="Material",
                                                INDEX(
                                                    Insumos!F:F,
                                                    MATCH(
                                                        A396&amp;B396,
                                                        Insumos!I:I,
                                                        0)
                                                ),
                                                0
                                            ),
                                            "Não encontrado"),
                                        IFERROR(
                                            INDEX(I:I,
                                                MATCH(
                                                    A396&amp;B396,AG:AG,
                                                    0)
                                            ),
                                            "Não encontrado")
                                    )</f>
        <v>0</v>
      </c>
      <c r="I396" s="21">
        <f t="shared" ref="I396:I403" si="102">H396*G396/1</f>
        <v>0</v>
      </c>
      <c r="J396" s="21">
        <f t="shared" ref="J396:K403" si="103">T396 + N396 + L396 + X396 + R396 + P396 + V396</f>
        <v>0.3155036</v>
      </c>
      <c r="K396" s="21">
        <f t="shared" si="103"/>
        <v>0.3155036</v>
      </c>
      <c r="L396" s="21">
        <f>IF(
                        C396="INSUMO",
                                        IFERROR(
                                            IF(
                                                INDEX(
                                                    Insumos!C:C,
                                                    MATCH(
                                                        A396&amp;B396,
                                                        Insumos!I:I,
                                                        0)
                                                )="Mao_obra",
                                                INDEX(
                                                    Insumos!F:F,
                                                    MATCH(
                                                        A396&amp;B396,
                                                        Insumos!I:I,
                                                        0)
                                                ),
                                                0
                                            ),
                                            "Não encontrado"),
                                        IFERROR(
                                            INDEX(M:M,
                                                MATCH(
                                                    A396&amp;B396,AG:AG,
                                                    0)
                                            ),
                                            "Não encontrado")
                                    )</f>
        <v>0.3155036</v>
      </c>
      <c r="M396" s="21">
        <f t="shared" ref="M396:M403" si="104">L396*G396/1</f>
        <v>0.3155036</v>
      </c>
      <c r="N396" s="21">
        <f>IF(
                        C396="INSUMO",
                                        IFERROR(
                                            IF(
                                                INDEX(
                                                    Insumos!C:C,
                                                    MATCH(
                                                        A396&amp;B396,
                                                        Insumos!I:I,
                                                        0)
                                                )="Equipamento",
                                                INDEX(
                                                    Insumos!F:F,
                                                    MATCH(
                                                        A396&amp;B396,
                                                        Insumos!I:I,
                                                        0)
                                                ),
                                                0
                                            ),
                                            "Não encontrado"),
                                        IFERROR(
                                            INDEX(O:O,
                                                MATCH(
                                                    A396&amp;B396,AG:AG,
                                                    0)
                                            ),
                                            "Não encontrado")
                                    )</f>
        <v>0</v>
      </c>
      <c r="O396" s="21">
        <f t="shared" ref="O396:O403" si="105">N396*G396/1</f>
        <v>0</v>
      </c>
      <c r="P396" s="21">
        <f>IF(
                        C396="INSUMO",
                                        IFERROR(
                                            IF(
                                                INDEX(
                                                    Insumos!C:C,
                                                    MATCH(
                                                        A396&amp;B396,
                                                        Insumos!I:I,
                                                        0)
                                                )="Transporte",
                                                INDEX(
                                                    Insumos!F:F,
                                                    MATCH(
                                                        A396&amp;B396,
                                                        Insumos!I:I,
                                                        0)
                                                ),
                                                0
                                            ),
                                            "Não encontrado"),
                                        IFERROR(
                                            INDEX(Q:Q,
                                                MATCH(
                                                    A396&amp;B396,AG:AG,
                                                    0)
                                            ),
                                            "Não encontrado")
                                    )</f>
        <v>0</v>
      </c>
      <c r="Q396" s="21">
        <f t="shared" ref="Q396:Q403" si="106">P396*G396/1</f>
        <v>0</v>
      </c>
      <c r="R396" s="21">
        <f>IF(
                        C396="INSUMO",
                                        IFERROR(
                                            IF(
                                                INDEX(
                                                    Insumos!C:C,
                                                    MATCH(
                                                        A396&amp;B396,
                                                        Insumos!I:I,
                                                        0)
                                                )="Terceirizados",
                                                INDEX(
                                                    Insumos!F:F,
                                                    MATCH(
                                                        A396&amp;B396,
                                                        Insumos!I:I,
                                                        0)
                                                ),
                                                0
                                            ),
                                            "Não encontrado"),
                                        IFERROR(
                                            INDEX(S:S,
                                                MATCH(
                                                    A396&amp;B396,AG:AG,
                                                    0)
                                            ),
                                            "Não encontrado")
                                    )</f>
        <v>0</v>
      </c>
      <c r="S396" s="21">
        <f t="shared" ref="S396:S403" si="107">R396*G396/1</f>
        <v>0</v>
      </c>
      <c r="T396" s="21">
        <f>IF(
                        C396="INSUMO",
                                        IFERROR(
                                            IF(
                                                INDEX(
                                                    Insumos!C:C,
                                                    MATCH(
                                                        A396&amp;B396,
                                                        Insumos!I:I,
                                                        0)
                                                )="Comissionamento",
                                                INDEX(
                                                    Insumos!F:F,
                                                    MATCH(
                                                        A396&amp;B396,
                                                        Insumos!I:I,
                                                        0)
                                                ),
                                                0
                                            ),
                                            "Não encontrado"),
                                        IFERROR(
                                            INDEX(U:U,
                                                MATCH(
                                                    A396&amp;B396,AG:AG,
                                                    0)
                                            ),
                                            "Não encontrado")
                                    )</f>
        <v>0</v>
      </c>
      <c r="U396" s="21">
        <f t="shared" ref="U396:U403" si="108">T396*G396/1</f>
        <v>0</v>
      </c>
      <c r="V396" s="21">
        <f>IF(
                        C396="INSUMO",
                                        IFERROR(
                                            IF(
                                                INDEX(
                                                    Insumos!C:C,
                                                    MATCH(
                                                        A396&amp;B396,
                                                        Insumos!I:I,
                                                        0)
                                                )="Verba",
                                                INDEX(
                                                    Insumos!F:F,
                                                    MATCH(
                                                        A396&amp;B396,
                                                        Insumos!I:I,
                                                        0)
                                                ),
                                                0
                                            ),
                                            "Não encontrado"),
                                        IFERROR(
                                            INDEX(W:W,
                                                MATCH(
                                                    A396&amp;B396,AG:AG,
                                                    0)
                                            ),
                                            "Não encontrado")
                                    )</f>
        <v>0</v>
      </c>
      <c r="W396" s="21">
        <f t="shared" ref="W396:W403" si="109">V396*G396/1</f>
        <v>0</v>
      </c>
      <c r="X396" s="21">
        <f>IF(
                        C396="INSUMO",
                                        IFERROR(
                                            IF(
                                                INDEX(
                                                    Insumos!C:C,
                                                    MATCH(
                                                        A396&amp;B396,
                                                        Insumos!I:I,
                                                        0)
                                                )="Outro",
                                                INDEX(
                                                    Insumos!F:F,
                                                    MATCH(
                                                        A396&amp;B396,
                                                        Insumos!I:I,
                                                        0)
                                                ),
                                                0
                                            ),
                                            "Não encontrado"),
                                        IFERROR(
                                            INDEX(Y:Y,
                                                MATCH(
                                                    A396&amp;B396,AG:AG,
                                                    0)
                                            ),
                                            "Não encontrado")
                                    )</f>
        <v>0</v>
      </c>
      <c r="Y396" s="21">
        <f t="shared" ref="Y396:Y403" si="110">X396*G396/1</f>
        <v>0</v>
      </c>
      <c r="Z396" s="21">
        <f>IF(
                            C396="INSUMO",
                            IFERROR(
                                INDEX(
                                    Insumos!F:F,
                                    MATCH(
                                        A396&amp;B396,
                                        Insumos!I:I,
                                        0)
                                ),
                                "Não encontrado"),
                            IFERROR(
                                INDEX(AA:AA,
                                    MATCH(
                                        A396&amp;B396,AG:AG,
                                        0)
                                ),
                                "Não encontrado")
                        )</f>
        <v>0.3155036</v>
      </c>
      <c r="AA396" s="21">
        <f t="shared" ref="AA396:AA403" si="111">G396*Z396</f>
        <v>0.3155036</v>
      </c>
      <c r="AB396" s="45"/>
      <c r="AC396" s="45"/>
      <c r="AD396" s="61" t="s">
        <v>89</v>
      </c>
      <c r="AE396" s="72"/>
      <c r="AF396" s="72"/>
    </row>
    <row r="397" spans="1:33" ht="25.5" x14ac:dyDescent="0.2">
      <c r="A397" s="54" t="s">
        <v>794</v>
      </c>
      <c r="B397" s="55" t="s">
        <v>98</v>
      </c>
      <c r="C397" s="69" t="s">
        <v>58</v>
      </c>
      <c r="D397" s="57" t="s">
        <v>488</v>
      </c>
      <c r="E397" s="57" t="s">
        <v>795</v>
      </c>
      <c r="F397" s="16" t="s">
        <v>511</v>
      </c>
      <c r="G397" s="16">
        <v>1</v>
      </c>
      <c r="H397" s="20">
        <f>IF(
                        C397="INSUMO",
                                        IFERROR(
                                            IF(
                                                INDEX(
                                                    Insumos!C:C,
                                                    MATCH(
                                                        A397&amp;B397,
                                                        Insumos!I:I,
                                                        0)
                                                )="Material",
                                                INDEX(
                                                    Insumos!F:F,
                                                    MATCH(
                                                        A397&amp;B397,
                                                        Insumos!I:I,
                                                        0)
                                                ),
                                                0
                                            ),
                                            "Não encontrado"),
                                        IFERROR(
                                            INDEX(I:I,
                                                MATCH(
                                                    A397&amp;B397,AG:AG,
                                                    0)
                                            ),
                                            "Não encontrado")
                                    )</f>
        <v>1.43</v>
      </c>
      <c r="I397" s="20">
        <f t="shared" si="102"/>
        <v>1.43</v>
      </c>
      <c r="J397" s="20">
        <f t="shared" si="103"/>
        <v>0</v>
      </c>
      <c r="K397" s="20">
        <f t="shared" si="103"/>
        <v>0</v>
      </c>
      <c r="L397" s="20">
        <f>IF(
                        C397="INSUMO",
                                        IFERROR(
                                            IF(
                                                INDEX(
                                                    Insumos!C:C,
                                                    MATCH(
                                                        A397&amp;B397,
                                                        Insumos!I:I,
                                                        0)
                                                )="Mao_obra",
                                                INDEX(
                                                    Insumos!F:F,
                                                    MATCH(
                                                        A397&amp;B397,
                                                        Insumos!I:I,
                                                        0)
                                                ),
                                                0
                                            ),
                                            "Não encontrado"),
                                        IFERROR(
                                            INDEX(M:M,
                                                MATCH(
                                                    A397&amp;B397,AG:AG,
                                                    0)
                                            ),
                                            "Não encontrado")
                                    )</f>
        <v>0</v>
      </c>
      <c r="M397" s="20">
        <f t="shared" si="104"/>
        <v>0</v>
      </c>
      <c r="N397" s="20">
        <f>IF(
                        C397="INSUMO",
                                        IFERROR(
                                            IF(
                                                INDEX(
                                                    Insumos!C:C,
                                                    MATCH(
                                                        A397&amp;B397,
                                                        Insumos!I:I,
                                                        0)
                                                )="Equipamento",
                                                INDEX(
                                                    Insumos!F:F,
                                                    MATCH(
                                                        A397&amp;B397,
                                                        Insumos!I:I,
                                                        0)
                                                ),
                                                0
                                            ),
                                            "Não encontrado"),
                                        IFERROR(
                                            INDEX(O:O,
                                                MATCH(
                                                    A397&amp;B397,AG:AG,
                                                    0)
                                            ),
                                            "Não encontrado")
                                    )</f>
        <v>0</v>
      </c>
      <c r="O397" s="20">
        <f t="shared" si="105"/>
        <v>0</v>
      </c>
      <c r="P397" s="20">
        <f>IF(
                        C397="INSUMO",
                                        IFERROR(
                                            IF(
                                                INDEX(
                                                    Insumos!C:C,
                                                    MATCH(
                                                        A397&amp;B397,
                                                        Insumos!I:I,
                                                        0)
                                                )="Transporte",
                                                INDEX(
                                                    Insumos!F:F,
                                                    MATCH(
                                                        A397&amp;B397,
                                                        Insumos!I:I,
                                                        0)
                                                ),
                                                0
                                            ),
                                            "Não encontrado"),
                                        IFERROR(
                                            INDEX(Q:Q,
                                                MATCH(
                                                    A397&amp;B397,AG:AG,
                                                    0)
                                            ),
                                            "Não encontrado")
                                    )</f>
        <v>0</v>
      </c>
      <c r="Q397" s="20">
        <f t="shared" si="106"/>
        <v>0</v>
      </c>
      <c r="R397" s="20">
        <f>IF(
                        C397="INSUMO",
                                        IFERROR(
                                            IF(
                                                INDEX(
                                                    Insumos!C:C,
                                                    MATCH(
                                                        A397&amp;B397,
                                                        Insumos!I:I,
                                                        0)
                                                )="Terceirizados",
                                                INDEX(
                                                    Insumos!F:F,
                                                    MATCH(
                                                        A397&amp;B397,
                                                        Insumos!I:I,
                                                        0)
                                                ),
                                                0
                                            ),
                                            "Não encontrado"),
                                        IFERROR(
                                            INDEX(S:S,
                                                MATCH(
                                                    A397&amp;B397,AG:AG,
                                                    0)
                                            ),
                                            "Não encontrado")
                                    )</f>
        <v>0</v>
      </c>
      <c r="S397" s="20">
        <f t="shared" si="107"/>
        <v>0</v>
      </c>
      <c r="T397" s="20">
        <f>IF(
                        C397="INSUMO",
                                        IFERROR(
                                            IF(
                                                INDEX(
                                                    Insumos!C:C,
                                                    MATCH(
                                                        A397&amp;B397,
                                                        Insumos!I:I,
                                                        0)
                                                )="Comissionamento",
                                                INDEX(
                                                    Insumos!F:F,
                                                    MATCH(
                                                        A397&amp;B397,
                                                        Insumos!I:I,
                                                        0)
                                                ),
                                                0
                                            ),
                                            "Não encontrado"),
                                        IFERROR(
                                            INDEX(U:U,
                                                MATCH(
                                                    A397&amp;B397,AG:AG,
                                                    0)
                                            ),
                                            "Não encontrado")
                                    )</f>
        <v>0</v>
      </c>
      <c r="U397" s="20">
        <f t="shared" si="108"/>
        <v>0</v>
      </c>
      <c r="V397" s="20">
        <f>IF(
                        C397="INSUMO",
                                        IFERROR(
                                            IF(
                                                INDEX(
                                                    Insumos!C:C,
                                                    MATCH(
                                                        A397&amp;B397,
                                                        Insumos!I:I,
                                                        0)
                                                )="Verba",
                                                INDEX(
                                                    Insumos!F:F,
                                                    MATCH(
                                                        A397&amp;B397,
                                                        Insumos!I:I,
                                                        0)
                                                ),
                                                0
                                            ),
                                            "Não encontrado"),
                                        IFERROR(
                                            INDEX(W:W,
                                                MATCH(
                                                    A397&amp;B397,AG:AG,
                                                    0)
                                            ),
                                            "Não encontrado")
                                    )</f>
        <v>0</v>
      </c>
      <c r="W397" s="20">
        <f t="shared" si="109"/>
        <v>0</v>
      </c>
      <c r="X397" s="20">
        <f>IF(
                        C397="INSUMO",
                                        IFERROR(
                                            IF(
                                                INDEX(
                                                    Insumos!C:C,
                                                    MATCH(
                                                        A397&amp;B397,
                                                        Insumos!I:I,
                                                        0)
                                                )="Outro",
                                                INDEX(
                                                    Insumos!F:F,
                                                    MATCH(
                                                        A397&amp;B397,
                                                        Insumos!I:I,
                                                        0)
                                                ),
                                                0
                                            ),
                                            "Não encontrado"),
                                        IFERROR(
                                            INDEX(Y:Y,
                                                MATCH(
                                                    A397&amp;B397,AG:AG,
                                                    0)
                                            ),
                                            "Não encontrado")
                                    )</f>
        <v>0</v>
      </c>
      <c r="Y397" s="20">
        <f t="shared" si="110"/>
        <v>0</v>
      </c>
      <c r="Z397" s="20">
        <f>IF(
                            C397="INSUMO",
                            IFERROR(
                                INDEX(
                                    Insumos!F:F,
                                    MATCH(
                                        A397&amp;B397,
                                        Insumos!I:I,
                                        0)
                                ),
                                "Não encontrado"),
                            IFERROR(
                                INDEX(AA:AA,
                                    MATCH(
                                        A397&amp;B397,AG:AG,
                                        0)
                                ),
                                "Não encontrado")
                        )</f>
        <v>1.43</v>
      </c>
      <c r="AA397" s="20">
        <f t="shared" si="111"/>
        <v>1.43</v>
      </c>
      <c r="AB397" s="44"/>
      <c r="AC397" s="44"/>
      <c r="AD397" s="57" t="s">
        <v>89</v>
      </c>
      <c r="AE397" s="70"/>
      <c r="AF397" s="70"/>
    </row>
    <row r="398" spans="1:33" ht="25.5" x14ac:dyDescent="0.2">
      <c r="A398" s="59" t="s">
        <v>796</v>
      </c>
      <c r="B398" s="60" t="s">
        <v>98</v>
      </c>
      <c r="C398" s="71" t="s">
        <v>58</v>
      </c>
      <c r="D398" s="61" t="s">
        <v>488</v>
      </c>
      <c r="E398" s="61" t="s">
        <v>797</v>
      </c>
      <c r="F398" s="17" t="s">
        <v>511</v>
      </c>
      <c r="G398" s="17">
        <v>1</v>
      </c>
      <c r="H398" s="21">
        <f>IF(
                        C398="INSUMO",
                                        IFERROR(
                                            IF(
                                                INDEX(
                                                    Insumos!C:C,
                                                    MATCH(
                                                        A398&amp;B398,
                                                        Insumos!I:I,
                                                        0)
                                                )="Material",
                                                INDEX(
                                                    Insumos!F:F,
                                                    MATCH(
                                                        A398&amp;B398,
                                                        Insumos!I:I,
                                                        0)
                                                ),
                                                0
                                            ),
                                            "Não encontrado"),
                                        IFERROR(
                                            INDEX(I:I,
                                                MATCH(
                                                    A398&amp;B398,AG:AG,
                                                    0)
                                            ),
                                            "Não encontrado")
                                    )</f>
        <v>0.44</v>
      </c>
      <c r="I398" s="21">
        <f t="shared" si="102"/>
        <v>0.44</v>
      </c>
      <c r="J398" s="21">
        <f t="shared" si="103"/>
        <v>0</v>
      </c>
      <c r="K398" s="21">
        <f t="shared" si="103"/>
        <v>0</v>
      </c>
      <c r="L398" s="21">
        <f>IF(
                        C398="INSUMO",
                                        IFERROR(
                                            IF(
                                                INDEX(
                                                    Insumos!C:C,
                                                    MATCH(
                                                        A398&amp;B398,
                                                        Insumos!I:I,
                                                        0)
                                                )="Mao_obra",
                                                INDEX(
                                                    Insumos!F:F,
                                                    MATCH(
                                                        A398&amp;B398,
                                                        Insumos!I:I,
                                                        0)
                                                ),
                                                0
                                            ),
                                            "Não encontrado"),
                                        IFERROR(
                                            INDEX(M:M,
                                                MATCH(
                                                    A398&amp;B398,AG:AG,
                                                    0)
                                            ),
                                            "Não encontrado")
                                    )</f>
        <v>0</v>
      </c>
      <c r="M398" s="21">
        <f t="shared" si="104"/>
        <v>0</v>
      </c>
      <c r="N398" s="21">
        <f>IF(
                        C398="INSUMO",
                                        IFERROR(
                                            IF(
                                                INDEX(
                                                    Insumos!C:C,
                                                    MATCH(
                                                        A398&amp;B398,
                                                        Insumos!I:I,
                                                        0)
                                                )="Equipamento",
                                                INDEX(
                                                    Insumos!F:F,
                                                    MATCH(
                                                        A398&amp;B398,
                                                        Insumos!I:I,
                                                        0)
                                                ),
                                                0
                                            ),
                                            "Não encontrado"),
                                        IFERROR(
                                            INDEX(O:O,
                                                MATCH(
                                                    A398&amp;B398,AG:AG,
                                                    0)
                                            ),
                                            "Não encontrado")
                                    )</f>
        <v>0</v>
      </c>
      <c r="O398" s="21">
        <f t="shared" si="105"/>
        <v>0</v>
      </c>
      <c r="P398" s="21">
        <f>IF(
                        C398="INSUMO",
                                        IFERROR(
                                            IF(
                                                INDEX(
                                                    Insumos!C:C,
                                                    MATCH(
                                                        A398&amp;B398,
                                                        Insumos!I:I,
                                                        0)
                                                )="Transporte",
                                                INDEX(
                                                    Insumos!F:F,
                                                    MATCH(
                                                        A398&amp;B398,
                                                        Insumos!I:I,
                                                        0)
                                                ),
                                                0
                                            ),
                                            "Não encontrado"),
                                        IFERROR(
                                            INDEX(Q:Q,
                                                MATCH(
                                                    A398&amp;B398,AG:AG,
                                                    0)
                                            ),
                                            "Não encontrado")
                                    )</f>
        <v>0</v>
      </c>
      <c r="Q398" s="21">
        <f t="shared" si="106"/>
        <v>0</v>
      </c>
      <c r="R398" s="21">
        <f>IF(
                        C398="INSUMO",
                                        IFERROR(
                                            IF(
                                                INDEX(
                                                    Insumos!C:C,
                                                    MATCH(
                                                        A398&amp;B398,
                                                        Insumos!I:I,
                                                        0)
                                                )="Terceirizados",
                                                INDEX(
                                                    Insumos!F:F,
                                                    MATCH(
                                                        A398&amp;B398,
                                                        Insumos!I:I,
                                                        0)
                                                ),
                                                0
                                            ),
                                            "Não encontrado"),
                                        IFERROR(
                                            INDEX(S:S,
                                                MATCH(
                                                    A398&amp;B398,AG:AG,
                                                    0)
                                            ),
                                            "Não encontrado")
                                    )</f>
        <v>0</v>
      </c>
      <c r="S398" s="21">
        <f t="shared" si="107"/>
        <v>0</v>
      </c>
      <c r="T398" s="21">
        <f>IF(
                        C398="INSUMO",
                                        IFERROR(
                                            IF(
                                                INDEX(
                                                    Insumos!C:C,
                                                    MATCH(
                                                        A398&amp;B398,
                                                        Insumos!I:I,
                                                        0)
                                                )="Comissionamento",
                                                INDEX(
                                                    Insumos!F:F,
                                                    MATCH(
                                                        A398&amp;B398,
                                                        Insumos!I:I,
                                                        0)
                                                ),
                                                0
                                            ),
                                            "Não encontrado"),
                                        IFERROR(
                                            INDEX(U:U,
                                                MATCH(
                                                    A398&amp;B398,AG:AG,
                                                    0)
                                            ),
                                            "Não encontrado")
                                    )</f>
        <v>0</v>
      </c>
      <c r="U398" s="21">
        <f t="shared" si="108"/>
        <v>0</v>
      </c>
      <c r="V398" s="21">
        <f>IF(
                        C398="INSUMO",
                                        IFERROR(
                                            IF(
                                                INDEX(
                                                    Insumos!C:C,
                                                    MATCH(
                                                        A398&amp;B398,
                                                        Insumos!I:I,
                                                        0)
                                                )="Verba",
                                                INDEX(
                                                    Insumos!F:F,
                                                    MATCH(
                                                        A398&amp;B398,
                                                        Insumos!I:I,
                                                        0)
                                                ),
                                                0
                                            ),
                                            "Não encontrado"),
                                        IFERROR(
                                            INDEX(W:W,
                                                MATCH(
                                                    A398&amp;B398,AG:AG,
                                                    0)
                                            ),
                                            "Não encontrado")
                                    )</f>
        <v>0</v>
      </c>
      <c r="W398" s="21">
        <f t="shared" si="109"/>
        <v>0</v>
      </c>
      <c r="X398" s="21">
        <f>IF(
                        C398="INSUMO",
                                        IFERROR(
                                            IF(
                                                INDEX(
                                                    Insumos!C:C,
                                                    MATCH(
                                                        A398&amp;B398,
                                                        Insumos!I:I,
                                                        0)
                                                )="Outro",
                                                INDEX(
                                                    Insumos!F:F,
                                                    MATCH(
                                                        A398&amp;B398,
                                                        Insumos!I:I,
                                                        0)
                                                ),
                                                0
                                            ),
                                            "Não encontrado"),
                                        IFERROR(
                                            INDEX(Y:Y,
                                                MATCH(
                                                    A398&amp;B398,AG:AG,
                                                    0)
                                            ),
                                            "Não encontrado")
                                    )</f>
        <v>0</v>
      </c>
      <c r="Y398" s="21">
        <f t="shared" si="110"/>
        <v>0</v>
      </c>
      <c r="Z398" s="21">
        <f>IF(
                            C398="INSUMO",
                            IFERROR(
                                INDEX(
                                    Insumos!F:F,
                                    MATCH(
                                        A398&amp;B398,
                                        Insumos!I:I,
                                        0)
                                ),
                                "Não encontrado"),
                            IFERROR(
                                INDEX(AA:AA,
                                    MATCH(
                                        A398&amp;B398,AG:AG,
                                        0)
                                ),
                                "Não encontrado")
                        )</f>
        <v>0.44</v>
      </c>
      <c r="AA398" s="21">
        <f t="shared" si="111"/>
        <v>0.44</v>
      </c>
      <c r="AB398" s="45"/>
      <c r="AC398" s="45"/>
      <c r="AD398" s="61" t="s">
        <v>89</v>
      </c>
      <c r="AE398" s="72"/>
      <c r="AF398" s="72"/>
    </row>
    <row r="399" spans="1:33" x14ac:dyDescent="0.2">
      <c r="A399" s="54" t="s">
        <v>798</v>
      </c>
      <c r="B399" s="55" t="s">
        <v>98</v>
      </c>
      <c r="C399" s="69" t="s">
        <v>58</v>
      </c>
      <c r="D399" s="57" t="s">
        <v>488</v>
      </c>
      <c r="E399" s="57" t="s">
        <v>799</v>
      </c>
      <c r="F399" s="16" t="s">
        <v>511</v>
      </c>
      <c r="G399" s="16">
        <v>1</v>
      </c>
      <c r="H399" s="20">
        <f>IF(
                        C399="INSUMO",
                                        IFERROR(
                                            IF(
                                                INDEX(
                                                    Insumos!C:C,
                                                    MATCH(
                                                        A399&amp;B399,
                                                        Insumos!I:I,
                                                        0)
                                                )="Material",
                                                INDEX(
                                                    Insumos!F:F,
                                                    MATCH(
                                                        A399&amp;B399,
                                                        Insumos!I:I,
                                                        0)
                                                ),
                                                0
                                            ),
                                            "Não encontrado"),
                                        IFERROR(
                                            INDEX(I:I,
                                                MATCH(
                                                    A399&amp;B399,AG:AG,
                                                    0)
                                            ),
                                            "Não encontrado")
                                    )</f>
        <v>0.08</v>
      </c>
      <c r="I399" s="20">
        <f t="shared" si="102"/>
        <v>0.08</v>
      </c>
      <c r="J399" s="20">
        <f t="shared" si="103"/>
        <v>0</v>
      </c>
      <c r="K399" s="20">
        <f t="shared" si="103"/>
        <v>0</v>
      </c>
      <c r="L399" s="20">
        <f>IF(
                        C399="INSUMO",
                                        IFERROR(
                                            IF(
                                                INDEX(
                                                    Insumos!C:C,
                                                    MATCH(
                                                        A399&amp;B399,
                                                        Insumos!I:I,
                                                        0)
                                                )="Mao_obra",
                                                INDEX(
                                                    Insumos!F:F,
                                                    MATCH(
                                                        A399&amp;B399,
                                                        Insumos!I:I,
                                                        0)
                                                ),
                                                0
                                            ),
                                            "Não encontrado"),
                                        IFERROR(
                                            INDEX(M:M,
                                                MATCH(
                                                    A399&amp;B399,AG:AG,
                                                    0)
                                            ),
                                            "Não encontrado")
                                    )</f>
        <v>0</v>
      </c>
      <c r="M399" s="20">
        <f t="shared" si="104"/>
        <v>0</v>
      </c>
      <c r="N399" s="20">
        <f>IF(
                        C399="INSUMO",
                                        IFERROR(
                                            IF(
                                                INDEX(
                                                    Insumos!C:C,
                                                    MATCH(
                                                        A399&amp;B399,
                                                        Insumos!I:I,
                                                        0)
                                                )="Equipamento",
                                                INDEX(
                                                    Insumos!F:F,
                                                    MATCH(
                                                        A399&amp;B399,
                                                        Insumos!I:I,
                                                        0)
                                                ),
                                                0
                                            ),
                                            "Não encontrado"),
                                        IFERROR(
                                            INDEX(O:O,
                                                MATCH(
                                                    A399&amp;B399,AG:AG,
                                                    0)
                                            ),
                                            "Não encontrado")
                                    )</f>
        <v>0</v>
      </c>
      <c r="O399" s="20">
        <f t="shared" si="105"/>
        <v>0</v>
      </c>
      <c r="P399" s="20">
        <f>IF(
                        C399="INSUMO",
                                        IFERROR(
                                            IF(
                                                INDEX(
                                                    Insumos!C:C,
                                                    MATCH(
                                                        A399&amp;B399,
                                                        Insumos!I:I,
                                                        0)
                                                )="Transporte",
                                                INDEX(
                                                    Insumos!F:F,
                                                    MATCH(
                                                        A399&amp;B399,
                                                        Insumos!I:I,
                                                        0)
                                                ),
                                                0
                                            ),
                                            "Não encontrado"),
                                        IFERROR(
                                            INDEX(Q:Q,
                                                MATCH(
                                                    A399&amp;B399,AG:AG,
                                                    0)
                                            ),
                                            "Não encontrado")
                                    )</f>
        <v>0</v>
      </c>
      <c r="Q399" s="20">
        <f t="shared" si="106"/>
        <v>0</v>
      </c>
      <c r="R399" s="20">
        <f>IF(
                        C399="INSUMO",
                                        IFERROR(
                                            IF(
                                                INDEX(
                                                    Insumos!C:C,
                                                    MATCH(
                                                        A399&amp;B399,
                                                        Insumos!I:I,
                                                        0)
                                                )="Terceirizados",
                                                INDEX(
                                                    Insumos!F:F,
                                                    MATCH(
                                                        A399&amp;B399,
                                                        Insumos!I:I,
                                                        0)
                                                ),
                                                0
                                            ),
                                            "Não encontrado"),
                                        IFERROR(
                                            INDEX(S:S,
                                                MATCH(
                                                    A399&amp;B399,AG:AG,
                                                    0)
                                            ),
                                            "Não encontrado")
                                    )</f>
        <v>0</v>
      </c>
      <c r="S399" s="20">
        <f t="shared" si="107"/>
        <v>0</v>
      </c>
      <c r="T399" s="20">
        <f>IF(
                        C399="INSUMO",
                                        IFERROR(
                                            IF(
                                                INDEX(
                                                    Insumos!C:C,
                                                    MATCH(
                                                        A399&amp;B399,
                                                        Insumos!I:I,
                                                        0)
                                                )="Comissionamento",
                                                INDEX(
                                                    Insumos!F:F,
                                                    MATCH(
                                                        A399&amp;B399,
                                                        Insumos!I:I,
                                                        0)
                                                ),
                                                0
                                            ),
                                            "Não encontrado"),
                                        IFERROR(
                                            INDEX(U:U,
                                                MATCH(
                                                    A399&amp;B399,AG:AG,
                                                    0)
                                            ),
                                            "Não encontrado")
                                    )</f>
        <v>0</v>
      </c>
      <c r="U399" s="20">
        <f t="shared" si="108"/>
        <v>0</v>
      </c>
      <c r="V399" s="20">
        <f>IF(
                        C399="INSUMO",
                                        IFERROR(
                                            IF(
                                                INDEX(
                                                    Insumos!C:C,
                                                    MATCH(
                                                        A399&amp;B399,
                                                        Insumos!I:I,
                                                        0)
                                                )="Verba",
                                                INDEX(
                                                    Insumos!F:F,
                                                    MATCH(
                                                        A399&amp;B399,
                                                        Insumos!I:I,
                                                        0)
                                                ),
                                                0
                                            ),
                                            "Não encontrado"),
                                        IFERROR(
                                            INDEX(W:W,
                                                MATCH(
                                                    A399&amp;B399,AG:AG,
                                                    0)
                                            ),
                                            "Não encontrado")
                                    )</f>
        <v>0</v>
      </c>
      <c r="W399" s="20">
        <f t="shared" si="109"/>
        <v>0</v>
      </c>
      <c r="X399" s="20">
        <f>IF(
                        C399="INSUMO",
                                        IFERROR(
                                            IF(
                                                INDEX(
                                                    Insumos!C:C,
                                                    MATCH(
                                                        A399&amp;B399,
                                                        Insumos!I:I,
                                                        0)
                                                )="Outro",
                                                INDEX(
                                                    Insumos!F:F,
                                                    MATCH(
                                                        A399&amp;B399,
                                                        Insumos!I:I,
                                                        0)
                                                ),
                                                0
                                            ),
                                            "Não encontrado"),
                                        IFERROR(
                                            INDEX(Y:Y,
                                                MATCH(
                                                    A399&amp;B399,AG:AG,
                                                    0)
                                            ),
                                            "Não encontrado")
                                    )</f>
        <v>0</v>
      </c>
      <c r="Y399" s="20">
        <f t="shared" si="110"/>
        <v>0</v>
      </c>
      <c r="Z399" s="20">
        <f>IF(
                            C399="INSUMO",
                            IFERROR(
                                INDEX(
                                    Insumos!F:F,
                                    MATCH(
                                        A399&amp;B399,
                                        Insumos!I:I,
                                        0)
                                ),
                                "Não encontrado"),
                            IFERROR(
                                INDEX(AA:AA,
                                    MATCH(
                                        A399&amp;B399,AG:AG,
                                        0)
                                ),
                                "Não encontrado")
                        )</f>
        <v>0.08</v>
      </c>
      <c r="AA399" s="20">
        <f t="shared" si="111"/>
        <v>0.08</v>
      </c>
      <c r="AB399" s="44"/>
      <c r="AC399" s="44"/>
      <c r="AD399" s="57" t="s">
        <v>89</v>
      </c>
      <c r="AE399" s="70"/>
      <c r="AF399" s="70"/>
    </row>
    <row r="400" spans="1:33" x14ac:dyDescent="0.2">
      <c r="A400" s="59" t="s">
        <v>800</v>
      </c>
      <c r="B400" s="60" t="s">
        <v>98</v>
      </c>
      <c r="C400" s="71" t="s">
        <v>58</v>
      </c>
      <c r="D400" s="61" t="s">
        <v>488</v>
      </c>
      <c r="E400" s="61" t="s">
        <v>801</v>
      </c>
      <c r="F400" s="17" t="s">
        <v>511</v>
      </c>
      <c r="G400" s="17">
        <v>1</v>
      </c>
      <c r="H400" s="21">
        <f>IF(
                        C400="INSUMO",
                                        IFERROR(
                                            IF(
                                                INDEX(
                                                    Insumos!C:C,
                                                    MATCH(
                                                        A400&amp;B400,
                                                        Insumos!I:I,
                                                        0)
                                                )="Material",
                                                INDEX(
                                                    Insumos!F:F,
                                                    MATCH(
                                                        A400&amp;B400,
                                                        Insumos!I:I,
                                                        0)
                                                ),
                                                0
                                            ),
                                            "Não encontrado"),
                                        IFERROR(
                                            INDEX(I:I,
                                                MATCH(
                                                    A400&amp;B400,AG:AG,
                                                    0)
                                            ),
                                            "Não encontrado")
                                    )</f>
        <v>1.43</v>
      </c>
      <c r="I400" s="21">
        <f t="shared" si="102"/>
        <v>1.43</v>
      </c>
      <c r="J400" s="21">
        <f t="shared" si="103"/>
        <v>0</v>
      </c>
      <c r="K400" s="21">
        <f t="shared" si="103"/>
        <v>0</v>
      </c>
      <c r="L400" s="21">
        <f>IF(
                        C400="INSUMO",
                                        IFERROR(
                                            IF(
                                                INDEX(
                                                    Insumos!C:C,
                                                    MATCH(
                                                        A400&amp;B400,
                                                        Insumos!I:I,
                                                        0)
                                                )="Mao_obra",
                                                INDEX(
                                                    Insumos!F:F,
                                                    MATCH(
                                                        A400&amp;B400,
                                                        Insumos!I:I,
                                                        0)
                                                ),
                                                0
                                            ),
                                            "Não encontrado"),
                                        IFERROR(
                                            INDEX(M:M,
                                                MATCH(
                                                    A400&amp;B400,AG:AG,
                                                    0)
                                            ),
                                            "Não encontrado")
                                    )</f>
        <v>0</v>
      </c>
      <c r="M400" s="21">
        <f t="shared" si="104"/>
        <v>0</v>
      </c>
      <c r="N400" s="21">
        <f>IF(
                        C400="INSUMO",
                                        IFERROR(
                                            IF(
                                                INDEX(
                                                    Insumos!C:C,
                                                    MATCH(
                                                        A400&amp;B400,
                                                        Insumos!I:I,
                                                        0)
                                                )="Equipamento",
                                                INDEX(
                                                    Insumos!F:F,
                                                    MATCH(
                                                        A400&amp;B400,
                                                        Insumos!I:I,
                                                        0)
                                                ),
                                                0
                                            ),
                                            "Não encontrado"),
                                        IFERROR(
                                            INDEX(O:O,
                                                MATCH(
                                                    A400&amp;B400,AG:AG,
                                                    0)
                                            ),
                                            "Não encontrado")
                                    )</f>
        <v>0</v>
      </c>
      <c r="O400" s="21">
        <f t="shared" si="105"/>
        <v>0</v>
      </c>
      <c r="P400" s="21">
        <f>IF(
                        C400="INSUMO",
                                        IFERROR(
                                            IF(
                                                INDEX(
                                                    Insumos!C:C,
                                                    MATCH(
                                                        A400&amp;B400,
                                                        Insumos!I:I,
                                                        0)
                                                )="Transporte",
                                                INDEX(
                                                    Insumos!F:F,
                                                    MATCH(
                                                        A400&amp;B400,
                                                        Insumos!I:I,
                                                        0)
                                                ),
                                                0
                                            ),
                                            "Não encontrado"),
                                        IFERROR(
                                            INDEX(Q:Q,
                                                MATCH(
                                                    A400&amp;B400,AG:AG,
                                                    0)
                                            ),
                                            "Não encontrado")
                                    )</f>
        <v>0</v>
      </c>
      <c r="Q400" s="21">
        <f t="shared" si="106"/>
        <v>0</v>
      </c>
      <c r="R400" s="21">
        <f>IF(
                        C400="INSUMO",
                                        IFERROR(
                                            IF(
                                                INDEX(
                                                    Insumos!C:C,
                                                    MATCH(
                                                        A400&amp;B400,
                                                        Insumos!I:I,
                                                        0)
                                                )="Terceirizados",
                                                INDEX(
                                                    Insumos!F:F,
                                                    MATCH(
                                                        A400&amp;B400,
                                                        Insumos!I:I,
                                                        0)
                                                ),
                                                0
                                            ),
                                            "Não encontrado"),
                                        IFERROR(
                                            INDEX(S:S,
                                                MATCH(
                                                    A400&amp;B400,AG:AG,
                                                    0)
                                            ),
                                            "Não encontrado")
                                    )</f>
        <v>0</v>
      </c>
      <c r="S400" s="21">
        <f t="shared" si="107"/>
        <v>0</v>
      </c>
      <c r="T400" s="21">
        <f>IF(
                        C400="INSUMO",
                                        IFERROR(
                                            IF(
                                                INDEX(
                                                    Insumos!C:C,
                                                    MATCH(
                                                        A400&amp;B400,
                                                        Insumos!I:I,
                                                        0)
                                                )="Comissionamento",
                                                INDEX(
                                                    Insumos!F:F,
                                                    MATCH(
                                                        A400&amp;B400,
                                                        Insumos!I:I,
                                                        0)
                                                ),
                                                0
                                            ),
                                            "Não encontrado"),
                                        IFERROR(
                                            INDEX(U:U,
                                                MATCH(
                                                    A400&amp;B400,AG:AG,
                                                    0)
                                            ),
                                            "Não encontrado")
                                    )</f>
        <v>0</v>
      </c>
      <c r="U400" s="21">
        <f t="shared" si="108"/>
        <v>0</v>
      </c>
      <c r="V400" s="21">
        <f>IF(
                        C400="INSUMO",
                                        IFERROR(
                                            IF(
                                                INDEX(
                                                    Insumos!C:C,
                                                    MATCH(
                                                        A400&amp;B400,
                                                        Insumos!I:I,
                                                        0)
                                                )="Verba",
                                                INDEX(
                                                    Insumos!F:F,
                                                    MATCH(
                                                        A400&amp;B400,
                                                        Insumos!I:I,
                                                        0)
                                                ),
                                                0
                                            ),
                                            "Não encontrado"),
                                        IFERROR(
                                            INDEX(W:W,
                                                MATCH(
                                                    A400&amp;B400,AG:AG,
                                                    0)
                                            ),
                                            "Não encontrado")
                                    )</f>
        <v>0</v>
      </c>
      <c r="W400" s="21">
        <f t="shared" si="109"/>
        <v>0</v>
      </c>
      <c r="X400" s="21">
        <f>IF(
                        C400="INSUMO",
                                        IFERROR(
                                            IF(
                                                INDEX(
                                                    Insumos!C:C,
                                                    MATCH(
                                                        A400&amp;B400,
                                                        Insumos!I:I,
                                                        0)
                                                )="Outro",
                                                INDEX(
                                                    Insumos!F:F,
                                                    MATCH(
                                                        A400&amp;B400,
                                                        Insumos!I:I,
                                                        0)
                                                ),
                                                0
                                            ),
                                            "Não encontrado"),
                                        IFERROR(
                                            INDEX(Y:Y,
                                                MATCH(
                                                    A400&amp;B400,AG:AG,
                                                    0)
                                            ),
                                            "Não encontrado")
                                    )</f>
        <v>0</v>
      </c>
      <c r="Y400" s="21">
        <f t="shared" si="110"/>
        <v>0</v>
      </c>
      <c r="Z400" s="21">
        <f>IF(
                            C400="INSUMO",
                            IFERROR(
                                INDEX(
                                    Insumos!F:F,
                                    MATCH(
                                        A400&amp;B400,
                                        Insumos!I:I,
                                        0)
                                ),
                                "Não encontrado"),
                            IFERROR(
                                INDEX(AA:AA,
                                    MATCH(
                                        A400&amp;B400,AG:AG,
                                        0)
                                ),
                                "Não encontrado")
                        )</f>
        <v>1.43</v>
      </c>
      <c r="AA400" s="21">
        <f t="shared" si="111"/>
        <v>1.43</v>
      </c>
      <c r="AB400" s="45"/>
      <c r="AC400" s="45"/>
      <c r="AD400" s="61" t="s">
        <v>89</v>
      </c>
      <c r="AE400" s="72"/>
      <c r="AF400" s="72"/>
    </row>
    <row r="401" spans="1:33" ht="25.5" x14ac:dyDescent="0.2">
      <c r="A401" s="54" t="s">
        <v>802</v>
      </c>
      <c r="B401" s="55" t="s">
        <v>98</v>
      </c>
      <c r="C401" s="69" t="s">
        <v>58</v>
      </c>
      <c r="D401" s="57" t="s">
        <v>488</v>
      </c>
      <c r="E401" s="57" t="s">
        <v>803</v>
      </c>
      <c r="F401" s="16" t="s">
        <v>511</v>
      </c>
      <c r="G401" s="16">
        <v>1</v>
      </c>
      <c r="H401" s="20">
        <f>IF(
                        C401="INSUMO",
                                        IFERROR(
                                            IF(
                                                INDEX(
                                                    Insumos!C:C,
                                                    MATCH(
                                                        A401&amp;B401,
                                                        Insumos!I:I,
                                                        0)
                                                )="Material",
                                                INDEX(
                                                    Insumos!F:F,
                                                    MATCH(
                                                        A401&amp;B401,
                                                        Insumos!I:I,
                                                        0)
                                                ),
                                                0
                                            ),
                                            "Não encontrado"),
                                        IFERROR(
                                            INDEX(I:I,
                                                MATCH(
                                                    A401&amp;B401,AG:AG,
                                                    0)
                                            ),
                                            "Não encontrado")
                                    )</f>
        <v>0.61</v>
      </c>
      <c r="I401" s="20">
        <f t="shared" si="102"/>
        <v>0.61</v>
      </c>
      <c r="J401" s="20">
        <f t="shared" si="103"/>
        <v>0</v>
      </c>
      <c r="K401" s="20">
        <f t="shared" si="103"/>
        <v>0</v>
      </c>
      <c r="L401" s="20">
        <f>IF(
                        C401="INSUMO",
                                        IFERROR(
                                            IF(
                                                INDEX(
                                                    Insumos!C:C,
                                                    MATCH(
                                                        A401&amp;B401,
                                                        Insumos!I:I,
                                                        0)
                                                )="Mao_obra",
                                                INDEX(
                                                    Insumos!F:F,
                                                    MATCH(
                                                        A401&amp;B401,
                                                        Insumos!I:I,
                                                        0)
                                                ),
                                                0
                                            ),
                                            "Não encontrado"),
                                        IFERROR(
                                            INDEX(M:M,
                                                MATCH(
                                                    A401&amp;B401,AG:AG,
                                                    0)
                                            ),
                                            "Não encontrado")
                                    )</f>
        <v>0</v>
      </c>
      <c r="M401" s="20">
        <f t="shared" si="104"/>
        <v>0</v>
      </c>
      <c r="N401" s="20">
        <f>IF(
                        C401="INSUMO",
                                        IFERROR(
                                            IF(
                                                INDEX(
                                                    Insumos!C:C,
                                                    MATCH(
                                                        A401&amp;B401,
                                                        Insumos!I:I,
                                                        0)
                                                )="Equipamento",
                                                INDEX(
                                                    Insumos!F:F,
                                                    MATCH(
                                                        A401&amp;B401,
                                                        Insumos!I:I,
                                                        0)
                                                ),
                                                0
                                            ),
                                            "Não encontrado"),
                                        IFERROR(
                                            INDEX(O:O,
                                                MATCH(
                                                    A401&amp;B401,AG:AG,
                                                    0)
                                            ),
                                            "Não encontrado")
                                    )</f>
        <v>0</v>
      </c>
      <c r="O401" s="20">
        <f t="shared" si="105"/>
        <v>0</v>
      </c>
      <c r="P401" s="20">
        <f>IF(
                        C401="INSUMO",
                                        IFERROR(
                                            IF(
                                                INDEX(
                                                    Insumos!C:C,
                                                    MATCH(
                                                        A401&amp;B401,
                                                        Insumos!I:I,
                                                        0)
                                                )="Transporte",
                                                INDEX(
                                                    Insumos!F:F,
                                                    MATCH(
                                                        A401&amp;B401,
                                                        Insumos!I:I,
                                                        0)
                                                ),
                                                0
                                            ),
                                            "Não encontrado"),
                                        IFERROR(
                                            INDEX(Q:Q,
                                                MATCH(
                                                    A401&amp;B401,AG:AG,
                                                    0)
                                            ),
                                            "Não encontrado")
                                    )</f>
        <v>0</v>
      </c>
      <c r="Q401" s="20">
        <f t="shared" si="106"/>
        <v>0</v>
      </c>
      <c r="R401" s="20">
        <f>IF(
                        C401="INSUMO",
                                        IFERROR(
                                            IF(
                                                INDEX(
                                                    Insumos!C:C,
                                                    MATCH(
                                                        A401&amp;B401,
                                                        Insumos!I:I,
                                                        0)
                                                )="Terceirizados",
                                                INDEX(
                                                    Insumos!F:F,
                                                    MATCH(
                                                        A401&amp;B401,
                                                        Insumos!I:I,
                                                        0)
                                                ),
                                                0
                                            ),
                                            "Não encontrado"),
                                        IFERROR(
                                            INDEX(S:S,
                                                MATCH(
                                                    A401&amp;B401,AG:AG,
                                                    0)
                                            ),
                                            "Não encontrado")
                                    )</f>
        <v>0</v>
      </c>
      <c r="S401" s="20">
        <f t="shared" si="107"/>
        <v>0</v>
      </c>
      <c r="T401" s="20">
        <f>IF(
                        C401="INSUMO",
                                        IFERROR(
                                            IF(
                                                INDEX(
                                                    Insumos!C:C,
                                                    MATCH(
                                                        A401&amp;B401,
                                                        Insumos!I:I,
                                                        0)
                                                )="Comissionamento",
                                                INDEX(
                                                    Insumos!F:F,
                                                    MATCH(
                                                        A401&amp;B401,
                                                        Insumos!I:I,
                                                        0)
                                                ),
                                                0
                                            ),
                                            "Não encontrado"),
                                        IFERROR(
                                            INDEX(U:U,
                                                MATCH(
                                                    A401&amp;B401,AG:AG,
                                                    0)
                                            ),
                                            "Não encontrado")
                                    )</f>
        <v>0</v>
      </c>
      <c r="U401" s="20">
        <f t="shared" si="108"/>
        <v>0</v>
      </c>
      <c r="V401" s="20">
        <f>IF(
                        C401="INSUMO",
                                        IFERROR(
                                            IF(
                                                INDEX(
                                                    Insumos!C:C,
                                                    MATCH(
                                                        A401&amp;B401,
                                                        Insumos!I:I,
                                                        0)
                                                )="Verba",
                                                INDEX(
                                                    Insumos!F:F,
                                                    MATCH(
                                                        A401&amp;B401,
                                                        Insumos!I:I,
                                                        0)
                                                ),
                                                0
                                            ),
                                            "Não encontrado"),
                                        IFERROR(
                                            INDEX(W:W,
                                                MATCH(
                                                    A401&amp;B401,AG:AG,
                                                    0)
                                            ),
                                            "Não encontrado")
                                    )</f>
        <v>0</v>
      </c>
      <c r="W401" s="20">
        <f t="shared" si="109"/>
        <v>0</v>
      </c>
      <c r="X401" s="20">
        <f>IF(
                        C401="INSUMO",
                                        IFERROR(
                                            IF(
                                                INDEX(
                                                    Insumos!C:C,
                                                    MATCH(
                                                        A401&amp;B401,
                                                        Insumos!I:I,
                                                        0)
                                                )="Outro",
                                                INDEX(
                                                    Insumos!F:F,
                                                    MATCH(
                                                        A401&amp;B401,
                                                        Insumos!I:I,
                                                        0)
                                                ),
                                                0
                                            ),
                                            "Não encontrado"),
                                        IFERROR(
                                            INDEX(Y:Y,
                                                MATCH(
                                                    A401&amp;B401,AG:AG,
                                                    0)
                                            ),
                                            "Não encontrado")
                                    )</f>
        <v>0</v>
      </c>
      <c r="Y401" s="20">
        <f t="shared" si="110"/>
        <v>0</v>
      </c>
      <c r="Z401" s="20">
        <f>IF(
                            C401="INSUMO",
                            IFERROR(
                                INDEX(
                                    Insumos!F:F,
                                    MATCH(
                                        A401&amp;B401,
                                        Insumos!I:I,
                                        0)
                                ),
                                "Não encontrado"),
                            IFERROR(
                                INDEX(AA:AA,
                                    MATCH(
                                        A401&amp;B401,AG:AG,
                                        0)
                                ),
                                "Não encontrado")
                        )</f>
        <v>0.61</v>
      </c>
      <c r="AA401" s="20">
        <f t="shared" si="111"/>
        <v>0.61</v>
      </c>
      <c r="AB401" s="44"/>
      <c r="AC401" s="44"/>
      <c r="AD401" s="57" t="s">
        <v>89</v>
      </c>
      <c r="AE401" s="70"/>
      <c r="AF401" s="70"/>
    </row>
    <row r="402" spans="1:33" ht="25.5" x14ac:dyDescent="0.2">
      <c r="A402" s="59" t="s">
        <v>804</v>
      </c>
      <c r="B402" s="60" t="s">
        <v>98</v>
      </c>
      <c r="C402" s="71" t="s">
        <v>58</v>
      </c>
      <c r="D402" s="61" t="s">
        <v>488</v>
      </c>
      <c r="E402" s="61" t="s">
        <v>805</v>
      </c>
      <c r="F402" s="17" t="s">
        <v>511</v>
      </c>
      <c r="G402" s="17">
        <v>1</v>
      </c>
      <c r="H402" s="21">
        <f>IF(
                        C402="INSUMO",
                                        IFERROR(
                                            IF(
                                                INDEX(
                                                    Insumos!C:C,
                                                    MATCH(
                                                        A402&amp;B402,
                                                        Insumos!I:I,
                                                        0)
                                                )="Material",
                                                INDEX(
                                                    Insumos!F:F,
                                                    MATCH(
                                                        A402&amp;B402,
                                                        Insumos!I:I,
                                                        0)
                                                ),
                                                0
                                            ),
                                            "Não encontrado"),
                                        IFERROR(
                                            INDEX(I:I,
                                                MATCH(
                                                    A402&amp;B402,AG:AG,
                                                    0)
                                            ),
                                            "Não encontrado")
                                    )</f>
        <v>0.01</v>
      </c>
      <c r="I402" s="21">
        <f t="shared" si="102"/>
        <v>0.01</v>
      </c>
      <c r="J402" s="21">
        <f t="shared" si="103"/>
        <v>0</v>
      </c>
      <c r="K402" s="21">
        <f t="shared" si="103"/>
        <v>0</v>
      </c>
      <c r="L402" s="21">
        <f>IF(
                        C402="INSUMO",
                                        IFERROR(
                                            IF(
                                                INDEX(
                                                    Insumos!C:C,
                                                    MATCH(
                                                        A402&amp;B402,
                                                        Insumos!I:I,
                                                        0)
                                                )="Mao_obra",
                                                INDEX(
                                                    Insumos!F:F,
                                                    MATCH(
                                                        A402&amp;B402,
                                                        Insumos!I:I,
                                                        0)
                                                ),
                                                0
                                            ),
                                            "Não encontrado"),
                                        IFERROR(
                                            INDEX(M:M,
                                                MATCH(
                                                    A402&amp;B402,AG:AG,
                                                    0)
                                            ),
                                            "Não encontrado")
                                    )</f>
        <v>0</v>
      </c>
      <c r="M402" s="21">
        <f t="shared" si="104"/>
        <v>0</v>
      </c>
      <c r="N402" s="21">
        <f>IF(
                        C402="INSUMO",
                                        IFERROR(
                                            IF(
                                                INDEX(
                                                    Insumos!C:C,
                                                    MATCH(
                                                        A402&amp;B402,
                                                        Insumos!I:I,
                                                        0)
                                                )="Equipamento",
                                                INDEX(
                                                    Insumos!F:F,
                                                    MATCH(
                                                        A402&amp;B402,
                                                        Insumos!I:I,
                                                        0)
                                                ),
                                                0
                                            ),
                                            "Não encontrado"),
                                        IFERROR(
                                            INDEX(O:O,
                                                MATCH(
                                                    A402&amp;B402,AG:AG,
                                                    0)
                                            ),
                                            "Não encontrado")
                                    )</f>
        <v>0</v>
      </c>
      <c r="O402" s="21">
        <f t="shared" si="105"/>
        <v>0</v>
      </c>
      <c r="P402" s="21">
        <f>IF(
                        C402="INSUMO",
                                        IFERROR(
                                            IF(
                                                INDEX(
                                                    Insumos!C:C,
                                                    MATCH(
                                                        A402&amp;B402,
                                                        Insumos!I:I,
                                                        0)
                                                )="Transporte",
                                                INDEX(
                                                    Insumos!F:F,
                                                    MATCH(
                                                        A402&amp;B402,
                                                        Insumos!I:I,
                                                        0)
                                                ),
                                                0
                                            ),
                                            "Não encontrado"),
                                        IFERROR(
                                            INDEX(Q:Q,
                                                MATCH(
                                                    A402&amp;B402,AG:AG,
                                                    0)
                                            ),
                                            "Não encontrado")
                                    )</f>
        <v>0</v>
      </c>
      <c r="Q402" s="21">
        <f t="shared" si="106"/>
        <v>0</v>
      </c>
      <c r="R402" s="21">
        <f>IF(
                        C402="INSUMO",
                                        IFERROR(
                                            IF(
                                                INDEX(
                                                    Insumos!C:C,
                                                    MATCH(
                                                        A402&amp;B402,
                                                        Insumos!I:I,
                                                        0)
                                                )="Terceirizados",
                                                INDEX(
                                                    Insumos!F:F,
                                                    MATCH(
                                                        A402&amp;B402,
                                                        Insumos!I:I,
                                                        0)
                                                ),
                                                0
                                            ),
                                            "Não encontrado"),
                                        IFERROR(
                                            INDEX(S:S,
                                                MATCH(
                                                    A402&amp;B402,AG:AG,
                                                    0)
                                            ),
                                            "Não encontrado")
                                    )</f>
        <v>0</v>
      </c>
      <c r="S402" s="21">
        <f t="shared" si="107"/>
        <v>0</v>
      </c>
      <c r="T402" s="21">
        <f>IF(
                        C402="INSUMO",
                                        IFERROR(
                                            IF(
                                                INDEX(
                                                    Insumos!C:C,
                                                    MATCH(
                                                        A402&amp;B402,
                                                        Insumos!I:I,
                                                        0)
                                                )="Comissionamento",
                                                INDEX(
                                                    Insumos!F:F,
                                                    MATCH(
                                                        A402&amp;B402,
                                                        Insumos!I:I,
                                                        0)
                                                ),
                                                0
                                            ),
                                            "Não encontrado"),
                                        IFERROR(
                                            INDEX(U:U,
                                                MATCH(
                                                    A402&amp;B402,AG:AG,
                                                    0)
                                            ),
                                            "Não encontrado")
                                    )</f>
        <v>0</v>
      </c>
      <c r="U402" s="21">
        <f t="shared" si="108"/>
        <v>0</v>
      </c>
      <c r="V402" s="21">
        <f>IF(
                        C402="INSUMO",
                                        IFERROR(
                                            IF(
                                                INDEX(
                                                    Insumos!C:C,
                                                    MATCH(
                                                        A402&amp;B402,
                                                        Insumos!I:I,
                                                        0)
                                                )="Verba",
                                                INDEX(
                                                    Insumos!F:F,
                                                    MATCH(
                                                        A402&amp;B402,
                                                        Insumos!I:I,
                                                        0)
                                                ),
                                                0
                                            ),
                                            "Não encontrado"),
                                        IFERROR(
                                            INDEX(W:W,
                                                MATCH(
                                                    A402&amp;B402,AG:AG,
                                                    0)
                                            ),
                                            "Não encontrado")
                                    )</f>
        <v>0</v>
      </c>
      <c r="W402" s="21">
        <f t="shared" si="109"/>
        <v>0</v>
      </c>
      <c r="X402" s="21">
        <f>IF(
                        C402="INSUMO",
                                        IFERROR(
                                            IF(
                                                INDEX(
                                                    Insumos!C:C,
                                                    MATCH(
                                                        A402&amp;B402,
                                                        Insumos!I:I,
                                                        0)
                                                )="Outro",
                                                INDEX(
                                                    Insumos!F:F,
                                                    MATCH(
                                                        A402&amp;B402,
                                                        Insumos!I:I,
                                                        0)
                                                ),
                                                0
                                            ),
                                            "Não encontrado"),
                                        IFERROR(
                                            INDEX(Y:Y,
                                                MATCH(
                                                    A402&amp;B402,AG:AG,
                                                    0)
                                            ),
                                            "Não encontrado")
                                    )</f>
        <v>0</v>
      </c>
      <c r="Y402" s="21">
        <f t="shared" si="110"/>
        <v>0</v>
      </c>
      <c r="Z402" s="21">
        <f>IF(
                            C402="INSUMO",
                            IFERROR(
                                INDEX(
                                    Insumos!F:F,
                                    MATCH(
                                        A402&amp;B402,
                                        Insumos!I:I,
                                        0)
                                ),
                                "Não encontrado"),
                            IFERROR(
                                INDEX(AA:AA,
                                    MATCH(
                                        A402&amp;B402,AG:AG,
                                        0)
                                ),
                                "Não encontrado")
                        )</f>
        <v>0.01</v>
      </c>
      <c r="AA402" s="21">
        <f t="shared" si="111"/>
        <v>0.01</v>
      </c>
      <c r="AB402" s="45"/>
      <c r="AC402" s="45"/>
      <c r="AD402" s="61" t="s">
        <v>89</v>
      </c>
      <c r="AE402" s="72"/>
      <c r="AF402" s="72"/>
    </row>
    <row r="403" spans="1:33" x14ac:dyDescent="0.2">
      <c r="A403" s="54" t="s">
        <v>810</v>
      </c>
      <c r="B403" s="55" t="s">
        <v>98</v>
      </c>
      <c r="C403" s="69" t="s">
        <v>58</v>
      </c>
      <c r="D403" s="57" t="s">
        <v>488</v>
      </c>
      <c r="E403" s="57" t="s">
        <v>811</v>
      </c>
      <c r="F403" s="16" t="s">
        <v>511</v>
      </c>
      <c r="G403" s="16">
        <v>1</v>
      </c>
      <c r="H403" s="20">
        <f>IF(
                        C403="INSUMO",
                                        IFERROR(
                                            IF(
                                                INDEX(
                                                    Insumos!C:C,
                                                    MATCH(
                                                        A403&amp;B403,
                                                        Insumos!I:I,
                                                        0)
                                                )="Material",
                                                INDEX(
                                                    Insumos!F:F,
                                                    MATCH(
                                                        A403&amp;B403,
                                                        Insumos!I:I,
                                                        0)
                                                ),
                                                0
                                            ),
                                            "Não encontrado"),
                                        IFERROR(
                                            INDEX(I:I,
                                                MATCH(
                                                    A403&amp;B403,AG:AG,
                                                    0)
                                            ),
                                            "Não encontrado")
                                    )</f>
        <v>0</v>
      </c>
      <c r="I403" s="20">
        <f t="shared" si="102"/>
        <v>0</v>
      </c>
      <c r="J403" s="20">
        <f t="shared" si="103"/>
        <v>27.34</v>
      </c>
      <c r="K403" s="20">
        <f t="shared" si="103"/>
        <v>27.34</v>
      </c>
      <c r="L403" s="20">
        <f>IF(
                        C403="INSUMO",
                                        IFERROR(
                                            IF(
                                                INDEX(
                                                    Insumos!C:C,
                                                    MATCH(
                                                        A403&amp;B403,
                                                        Insumos!I:I,
                                                        0)
                                                )="Mao_obra",
                                                INDEX(
                                                    Insumos!F:F,
                                                    MATCH(
                                                        A403&amp;B403,
                                                        Insumos!I:I,
                                                        0)
                                                ),
                                                0
                                            ),
                                            "Não encontrado"),
                                        IFERROR(
                                            INDEX(M:M,
                                                MATCH(
                                                    A403&amp;B403,AG:AG,
                                                    0)
                                            ),
                                            "Não encontrado")
                                    )</f>
        <v>27.34</v>
      </c>
      <c r="M403" s="20">
        <f t="shared" si="104"/>
        <v>27.34</v>
      </c>
      <c r="N403" s="20">
        <f>IF(
                        C403="INSUMO",
                                        IFERROR(
                                            IF(
                                                INDEX(
                                                    Insumos!C:C,
                                                    MATCH(
                                                        A403&amp;B403,
                                                        Insumos!I:I,
                                                        0)
                                                )="Equipamento",
                                                INDEX(
                                                    Insumos!F:F,
                                                    MATCH(
                                                        A403&amp;B403,
                                                        Insumos!I:I,
                                                        0)
                                                ),
                                                0
                                            ),
                                            "Não encontrado"),
                                        IFERROR(
                                            INDEX(O:O,
                                                MATCH(
                                                    A403&amp;B403,AG:AG,
                                                    0)
                                            ),
                                            "Não encontrado")
                                    )</f>
        <v>0</v>
      </c>
      <c r="O403" s="20">
        <f t="shared" si="105"/>
        <v>0</v>
      </c>
      <c r="P403" s="20">
        <f>IF(
                        C403="INSUMO",
                                        IFERROR(
                                            IF(
                                                INDEX(
                                                    Insumos!C:C,
                                                    MATCH(
                                                        A403&amp;B403,
                                                        Insumos!I:I,
                                                        0)
                                                )="Transporte",
                                                INDEX(
                                                    Insumos!F:F,
                                                    MATCH(
                                                        A403&amp;B403,
                                                        Insumos!I:I,
                                                        0)
                                                ),
                                                0
                                            ),
                                            "Não encontrado"),
                                        IFERROR(
                                            INDEX(Q:Q,
                                                MATCH(
                                                    A403&amp;B403,AG:AG,
                                                    0)
                                            ),
                                            "Não encontrado")
                                    )</f>
        <v>0</v>
      </c>
      <c r="Q403" s="20">
        <f t="shared" si="106"/>
        <v>0</v>
      </c>
      <c r="R403" s="20">
        <f>IF(
                        C403="INSUMO",
                                        IFERROR(
                                            IF(
                                                INDEX(
                                                    Insumos!C:C,
                                                    MATCH(
                                                        A403&amp;B403,
                                                        Insumos!I:I,
                                                        0)
                                                )="Terceirizados",
                                                INDEX(
                                                    Insumos!F:F,
                                                    MATCH(
                                                        A403&amp;B403,
                                                        Insumos!I:I,
                                                        0)
                                                ),
                                                0
                                            ),
                                            "Não encontrado"),
                                        IFERROR(
                                            INDEX(S:S,
                                                MATCH(
                                                    A403&amp;B403,AG:AG,
                                                    0)
                                            ),
                                            "Não encontrado")
                                    )</f>
        <v>0</v>
      </c>
      <c r="S403" s="20">
        <f t="shared" si="107"/>
        <v>0</v>
      </c>
      <c r="T403" s="20">
        <f>IF(
                        C403="INSUMO",
                                        IFERROR(
                                            IF(
                                                INDEX(
                                                    Insumos!C:C,
                                                    MATCH(
                                                        A403&amp;B403,
                                                        Insumos!I:I,
                                                        0)
                                                )="Comissionamento",
                                                INDEX(
                                                    Insumos!F:F,
                                                    MATCH(
                                                        A403&amp;B403,
                                                        Insumos!I:I,
                                                        0)
                                                ),
                                                0
                                            ),
                                            "Não encontrado"),
                                        IFERROR(
                                            INDEX(U:U,
                                                MATCH(
                                                    A403&amp;B403,AG:AG,
                                                    0)
                                            ),
                                            "Não encontrado")
                                    )</f>
        <v>0</v>
      </c>
      <c r="U403" s="20">
        <f t="shared" si="108"/>
        <v>0</v>
      </c>
      <c r="V403" s="20">
        <f>IF(
                        C403="INSUMO",
                                        IFERROR(
                                            IF(
                                                INDEX(
                                                    Insumos!C:C,
                                                    MATCH(
                                                        A403&amp;B403,
                                                        Insumos!I:I,
                                                        0)
                                                )="Verba",
                                                INDEX(
                                                    Insumos!F:F,
                                                    MATCH(
                                                        A403&amp;B403,
                                                        Insumos!I:I,
                                                        0)
                                                ),
                                                0
                                            ),
                                            "Não encontrado"),
                                        IFERROR(
                                            INDEX(W:W,
                                                MATCH(
                                                    A403&amp;B403,AG:AG,
                                                    0)
                                            ),
                                            "Não encontrado")
                                    )</f>
        <v>0</v>
      </c>
      <c r="W403" s="20">
        <f t="shared" si="109"/>
        <v>0</v>
      </c>
      <c r="X403" s="20">
        <f>IF(
                        C403="INSUMO",
                                        IFERROR(
                                            IF(
                                                INDEX(
                                                    Insumos!C:C,
                                                    MATCH(
                                                        A403&amp;B403,
                                                        Insumos!I:I,
                                                        0)
                                                )="Outro",
                                                INDEX(
                                                    Insumos!F:F,
                                                    MATCH(
                                                        A403&amp;B403,
                                                        Insumos!I:I,
                                                        0)
                                                ),
                                                0
                                            ),
                                            "Não encontrado"),
                                        IFERROR(
                                            INDEX(Y:Y,
                                                MATCH(
                                                    A403&amp;B403,AG:AG,
                                                    0)
                                            ),
                                            "Não encontrado")
                                    )</f>
        <v>0</v>
      </c>
      <c r="Y403" s="20">
        <f t="shared" si="110"/>
        <v>0</v>
      </c>
      <c r="Z403" s="20">
        <f>IF(
                            C403="INSUMO",
                            IFERROR(
                                INDEX(
                                    Insumos!F:F,
                                    MATCH(
                                        A403&amp;B403,
                                        Insumos!I:I,
                                        0)
                                ),
                                "Não encontrado"),
                            IFERROR(
                                INDEX(AA:AA,
                                    MATCH(
                                        A403&amp;B403,AG:AG,
                                        0)
                                ),
                                "Não encontrado")
                        )</f>
        <v>27.34</v>
      </c>
      <c r="AA403" s="20">
        <f t="shared" si="111"/>
        <v>27.34</v>
      </c>
      <c r="AB403" s="44"/>
      <c r="AC403" s="44"/>
      <c r="AD403" s="57" t="s">
        <v>89</v>
      </c>
      <c r="AE403" s="70"/>
      <c r="AF403" s="70"/>
    </row>
    <row r="404" spans="1:33" ht="25.5" x14ac:dyDescent="0.2">
      <c r="A404" s="63" t="s">
        <v>792</v>
      </c>
      <c r="B404" s="64" t="s">
        <v>98</v>
      </c>
      <c r="C404" s="65" t="s">
        <v>89</v>
      </c>
      <c r="D404" s="66" t="s">
        <v>488</v>
      </c>
      <c r="E404" s="66" t="s">
        <v>793</v>
      </c>
      <c r="F404" s="67" t="s">
        <v>511</v>
      </c>
      <c r="G404" s="22"/>
      <c r="H404" s="23"/>
      <c r="I404" s="23">
        <f>SUM(I405:I405)</f>
        <v>0</v>
      </c>
      <c r="J404" s="23"/>
      <c r="K404" s="23">
        <f>SUM(K405:K405)</f>
        <v>0.2857536</v>
      </c>
      <c r="L404" s="23"/>
      <c r="M404" s="23">
        <f>SUM(M405:M405)</f>
        <v>0.2857536</v>
      </c>
      <c r="N404" s="23"/>
      <c r="O404" s="23">
        <f>SUM(O405:O405)</f>
        <v>0</v>
      </c>
      <c r="P404" s="23"/>
      <c r="Q404" s="23">
        <f>SUM(Q405:Q405)</f>
        <v>0</v>
      </c>
      <c r="R404" s="23"/>
      <c r="S404" s="23">
        <f>SUM(S405:S405)</f>
        <v>0</v>
      </c>
      <c r="T404" s="23"/>
      <c r="U404" s="23">
        <f>SUM(U405:U405)</f>
        <v>0</v>
      </c>
      <c r="V404" s="23"/>
      <c r="W404" s="23">
        <f>SUM(W405:W405)</f>
        <v>0</v>
      </c>
      <c r="X404" s="23"/>
      <c r="Y404" s="23">
        <f>SUM(Y405:Y405)</f>
        <v>0</v>
      </c>
      <c r="Z404" s="23"/>
      <c r="AA404" s="23">
        <f>SUM(AA405:AA405)</f>
        <v>0.2857536</v>
      </c>
      <c r="AB404" s="43" t="s">
        <v>89</v>
      </c>
      <c r="AC404" s="43"/>
      <c r="AD404" s="66" t="s">
        <v>89</v>
      </c>
      <c r="AE404" s="68" t="s">
        <v>89</v>
      </c>
      <c r="AF404" s="68" t="s">
        <v>791</v>
      </c>
      <c r="AG404" t="str">
        <f>A404&amp;B404&amp;C404</f>
        <v>95309SINAPI</v>
      </c>
    </row>
    <row r="405" spans="1:33" x14ac:dyDescent="0.2">
      <c r="A405" s="59" t="s">
        <v>806</v>
      </c>
      <c r="B405" s="60" t="s">
        <v>98</v>
      </c>
      <c r="C405" s="71" t="s">
        <v>58</v>
      </c>
      <c r="D405" s="61" t="s">
        <v>488</v>
      </c>
      <c r="E405" s="61" t="s">
        <v>807</v>
      </c>
      <c r="F405" s="17" t="s">
        <v>511</v>
      </c>
      <c r="G405" s="17">
        <v>1.4760000000000001E-2</v>
      </c>
      <c r="H405" s="21">
        <f>IF(
                        C405="INSUMO",
                                        IFERROR(
                                            IF(
                                                INDEX(
                                                    Insumos!C:C,
                                                    MATCH(
                                                        A405&amp;B405,
                                                        Insumos!I:I,
                                                        0)
                                                )="Material",
                                                INDEX(
                                                    Insumos!F:F,
                                                    MATCH(
                                                        A405&amp;B405,
                                                        Insumos!I:I,
                                                        0)
                                                ),
                                                0
                                            ),
                                            "Não encontrado"),
                                        IFERROR(
                                            INDEX(I:I,
                                                MATCH(
                                                    A405&amp;B405,AG:AG,
                                                    0)
                                            ),
                                            "Não encontrado")
                                    )</f>
        <v>0</v>
      </c>
      <c r="I405" s="21">
        <f>H405*G405/1</f>
        <v>0</v>
      </c>
      <c r="J405" s="21">
        <f>T405 + N405 + L405 + X405 + R405 + P405 + V405</f>
        <v>19.36</v>
      </c>
      <c r="K405" s="21">
        <f>U405 + O405 + M405 + Y405 + S405 + Q405 + W405</f>
        <v>0.2857536</v>
      </c>
      <c r="L405" s="21">
        <f>IF(
                        C405="INSUMO",
                                        IFERROR(
                                            IF(
                                                INDEX(
                                                    Insumos!C:C,
                                                    MATCH(
                                                        A405&amp;B405,
                                                        Insumos!I:I,
                                                        0)
                                                )="Mao_obra",
                                                INDEX(
                                                    Insumos!F:F,
                                                    MATCH(
                                                        A405&amp;B405,
                                                        Insumos!I:I,
                                                        0)
                                                ),
                                                0
                                            ),
                                            "Não encontrado"),
                                        IFERROR(
                                            INDEX(M:M,
                                                MATCH(
                                                    A405&amp;B405,AG:AG,
                                                    0)
                                            ),
                                            "Não encontrado")
                                    )</f>
        <v>19.36</v>
      </c>
      <c r="M405" s="21">
        <f>L405*G405/1</f>
        <v>0.2857536</v>
      </c>
      <c r="N405" s="21">
        <f>IF(
                        C405="INSUMO",
                                        IFERROR(
                                            IF(
                                                INDEX(
                                                    Insumos!C:C,
                                                    MATCH(
                                                        A405&amp;B405,
                                                        Insumos!I:I,
                                                        0)
                                                )="Equipamento",
                                                INDEX(
                                                    Insumos!F:F,
                                                    MATCH(
                                                        A405&amp;B405,
                                                        Insumos!I:I,
                                                        0)
                                                ),
                                                0
                                            ),
                                            "Não encontrado"),
                                        IFERROR(
                                            INDEX(O:O,
                                                MATCH(
                                                    A405&amp;B405,AG:AG,
                                                    0)
                                            ),
                                            "Não encontrado")
                                    )</f>
        <v>0</v>
      </c>
      <c r="O405" s="21">
        <f>N405*G405/1</f>
        <v>0</v>
      </c>
      <c r="P405" s="21">
        <f>IF(
                        C405="INSUMO",
                                        IFERROR(
                                            IF(
                                                INDEX(
                                                    Insumos!C:C,
                                                    MATCH(
                                                        A405&amp;B405,
                                                        Insumos!I:I,
                                                        0)
                                                )="Transporte",
                                                INDEX(
                                                    Insumos!F:F,
                                                    MATCH(
                                                        A405&amp;B405,
                                                        Insumos!I:I,
                                                        0)
                                                ),
                                                0
                                            ),
                                            "Não encontrado"),
                                        IFERROR(
                                            INDEX(Q:Q,
                                                MATCH(
                                                    A405&amp;B405,AG:AG,
                                                    0)
                                            ),
                                            "Não encontrado")
                                    )</f>
        <v>0</v>
      </c>
      <c r="Q405" s="21">
        <f>P405*G405/1</f>
        <v>0</v>
      </c>
      <c r="R405" s="21">
        <f>IF(
                        C405="INSUMO",
                                        IFERROR(
                                            IF(
                                                INDEX(
                                                    Insumos!C:C,
                                                    MATCH(
                                                        A405&amp;B405,
                                                        Insumos!I:I,
                                                        0)
                                                )="Terceirizados",
                                                INDEX(
                                                    Insumos!F:F,
                                                    MATCH(
                                                        A405&amp;B405,
                                                        Insumos!I:I,
                                                        0)
                                                ),
                                                0
                                            ),
                                            "Não encontrado"),
                                        IFERROR(
                                            INDEX(S:S,
                                                MATCH(
                                                    A405&amp;B405,AG:AG,
                                                    0)
                                            ),
                                            "Não encontrado")
                                    )</f>
        <v>0</v>
      </c>
      <c r="S405" s="21">
        <f>R405*G405/1</f>
        <v>0</v>
      </c>
      <c r="T405" s="21">
        <f>IF(
                        C405="INSUMO",
                                        IFERROR(
                                            IF(
                                                INDEX(
                                                    Insumos!C:C,
                                                    MATCH(
                                                        A405&amp;B405,
                                                        Insumos!I:I,
                                                        0)
                                                )="Comissionamento",
                                                INDEX(
                                                    Insumos!F:F,
                                                    MATCH(
                                                        A405&amp;B405,
                                                        Insumos!I:I,
                                                        0)
                                                ),
                                                0
                                            ),
                                            "Não encontrado"),
                                        IFERROR(
                                            INDEX(U:U,
                                                MATCH(
                                                    A405&amp;B405,AG:AG,
                                                    0)
                                            ),
                                            "Não encontrado")
                                    )</f>
        <v>0</v>
      </c>
      <c r="U405" s="21">
        <f>T405*G405/1</f>
        <v>0</v>
      </c>
      <c r="V405" s="21">
        <f>IF(
                        C405="INSUMO",
                                        IFERROR(
                                            IF(
                                                INDEX(
                                                    Insumos!C:C,
                                                    MATCH(
                                                        A405&amp;B405,
                                                        Insumos!I:I,
                                                        0)
                                                )="Verba",
                                                INDEX(
                                                    Insumos!F:F,
                                                    MATCH(
                                                        A405&amp;B405,
                                                        Insumos!I:I,
                                                        0)
                                                ),
                                                0
                                            ),
                                            "Não encontrado"),
                                        IFERROR(
                                            INDEX(W:W,
                                                MATCH(
                                                    A405&amp;B405,AG:AG,
                                                    0)
                                            ),
                                            "Não encontrado")
                                    )</f>
        <v>0</v>
      </c>
      <c r="W405" s="21">
        <f>V405*G405/1</f>
        <v>0</v>
      </c>
      <c r="X405" s="21">
        <f>IF(
                        C405="INSUMO",
                                        IFERROR(
                                            IF(
                                                INDEX(
                                                    Insumos!C:C,
                                                    MATCH(
                                                        A405&amp;B405,
                                                        Insumos!I:I,
                                                        0)
                                                )="Outro",
                                                INDEX(
                                                    Insumos!F:F,
                                                    MATCH(
                                                        A405&amp;B405,
                                                        Insumos!I:I,
                                                        0)
                                                ),
                                                0
                                            ),
                                            "Não encontrado"),
                                        IFERROR(
                                            INDEX(Y:Y,
                                                MATCH(
                                                    A405&amp;B405,AG:AG,
                                                    0)
                                            ),
                                            "Não encontrado")
                                    )</f>
        <v>0</v>
      </c>
      <c r="Y405" s="21">
        <f>X405*G405/1</f>
        <v>0</v>
      </c>
      <c r="Z405" s="21">
        <f>IF(
                            C405="INSUMO",
                            IFERROR(
                                INDEX(
                                    Insumos!F:F,
                                    MATCH(
                                        A405&amp;B405,
                                        Insumos!I:I,
                                        0)
                                ),
                                "Não encontrado"),
                            IFERROR(
                                INDEX(AA:AA,
                                    MATCH(
                                        A405&amp;B405,AG:AG,
                                        0)
                                ),
                                "Não encontrado")
                        )</f>
        <v>19.36</v>
      </c>
      <c r="AA405" s="21">
        <f>G405*Z405</f>
        <v>0.2857536</v>
      </c>
      <c r="AB405" s="45"/>
      <c r="AC405" s="45"/>
      <c r="AD405" s="61" t="s">
        <v>89</v>
      </c>
      <c r="AE405" s="72"/>
      <c r="AF405" s="72"/>
    </row>
    <row r="406" spans="1:33" ht="25.5" x14ac:dyDescent="0.2">
      <c r="A406" s="63" t="s">
        <v>808</v>
      </c>
      <c r="B406" s="64" t="s">
        <v>98</v>
      </c>
      <c r="C406" s="65" t="s">
        <v>89</v>
      </c>
      <c r="D406" s="66" t="s">
        <v>488</v>
      </c>
      <c r="E406" s="66" t="s">
        <v>809</v>
      </c>
      <c r="F406" s="67" t="s">
        <v>511</v>
      </c>
      <c r="G406" s="22"/>
      <c r="H406" s="23"/>
      <c r="I406" s="23">
        <f>SUM(I407:I407)</f>
        <v>0</v>
      </c>
      <c r="J406" s="23"/>
      <c r="K406" s="23">
        <f>SUM(K407:K407)</f>
        <v>0.3155036</v>
      </c>
      <c r="L406" s="23"/>
      <c r="M406" s="23">
        <f>SUM(M407:M407)</f>
        <v>0.3155036</v>
      </c>
      <c r="N406" s="23"/>
      <c r="O406" s="23">
        <f>SUM(O407:O407)</f>
        <v>0</v>
      </c>
      <c r="P406" s="23"/>
      <c r="Q406" s="23">
        <f>SUM(Q407:Q407)</f>
        <v>0</v>
      </c>
      <c r="R406" s="23"/>
      <c r="S406" s="23">
        <f>SUM(S407:S407)</f>
        <v>0</v>
      </c>
      <c r="T406" s="23"/>
      <c r="U406" s="23">
        <f>SUM(U407:U407)</f>
        <v>0</v>
      </c>
      <c r="V406" s="23"/>
      <c r="W406" s="23">
        <f>SUM(W407:W407)</f>
        <v>0</v>
      </c>
      <c r="X406" s="23"/>
      <c r="Y406" s="23">
        <f>SUM(Y407:Y407)</f>
        <v>0</v>
      </c>
      <c r="Z406" s="23"/>
      <c r="AA406" s="23">
        <f>SUM(AA407:AA407)</f>
        <v>0.3155036</v>
      </c>
      <c r="AB406" s="43" t="s">
        <v>89</v>
      </c>
      <c r="AC406" s="43"/>
      <c r="AD406" s="66" t="s">
        <v>89</v>
      </c>
      <c r="AE406" s="68" t="s">
        <v>89</v>
      </c>
      <c r="AF406" s="68" t="s">
        <v>791</v>
      </c>
      <c r="AG406" t="str">
        <f>A406&amp;B406&amp;C406</f>
        <v>95330SINAPI</v>
      </c>
    </row>
    <row r="407" spans="1:33" x14ac:dyDescent="0.2">
      <c r="A407" s="59" t="s">
        <v>810</v>
      </c>
      <c r="B407" s="60" t="s">
        <v>98</v>
      </c>
      <c r="C407" s="71" t="s">
        <v>58</v>
      </c>
      <c r="D407" s="61" t="s">
        <v>488</v>
      </c>
      <c r="E407" s="61" t="s">
        <v>811</v>
      </c>
      <c r="F407" s="17" t="s">
        <v>511</v>
      </c>
      <c r="G407" s="17">
        <v>1.154E-2</v>
      </c>
      <c r="H407" s="21">
        <f>IF(
                        C407="INSUMO",
                                        IFERROR(
                                            IF(
                                                INDEX(
                                                    Insumos!C:C,
                                                    MATCH(
                                                        A407&amp;B407,
                                                        Insumos!I:I,
                                                        0)
                                                )="Material",
                                                INDEX(
                                                    Insumos!F:F,
                                                    MATCH(
                                                        A407&amp;B407,
                                                        Insumos!I:I,
                                                        0)
                                                ),
                                                0
                                            ),
                                            "Não encontrado"),
                                        IFERROR(
                                            INDEX(I:I,
                                                MATCH(
                                                    A407&amp;B407,AG:AG,
                                                    0)
                                            ),
                                            "Não encontrado")
                                    )</f>
        <v>0</v>
      </c>
      <c r="I407" s="21">
        <f>H407*G407/1</f>
        <v>0</v>
      </c>
      <c r="J407" s="21">
        <f>T407 + N407 + L407 + X407 + R407 + P407 + V407</f>
        <v>27.34</v>
      </c>
      <c r="K407" s="21">
        <f>U407 + O407 + M407 + Y407 + S407 + Q407 + W407</f>
        <v>0.3155036</v>
      </c>
      <c r="L407" s="21">
        <f>IF(
                        C407="INSUMO",
                                        IFERROR(
                                            IF(
                                                INDEX(
                                                    Insumos!C:C,
                                                    MATCH(
                                                        A407&amp;B407,
                                                        Insumos!I:I,
                                                        0)
                                                )="Mao_obra",
                                                INDEX(
                                                    Insumos!F:F,
                                                    MATCH(
                                                        A407&amp;B407,
                                                        Insumos!I:I,
                                                        0)
                                                ),
                                                0
                                            ),
                                            "Não encontrado"),
                                        IFERROR(
                                            INDEX(M:M,
                                                MATCH(
                                                    A407&amp;B407,AG:AG,
                                                    0)
                                            ),
                                            "Não encontrado")
                                    )</f>
        <v>27.34</v>
      </c>
      <c r="M407" s="21">
        <f>L407*G407/1</f>
        <v>0.3155036</v>
      </c>
      <c r="N407" s="21">
        <f>IF(
                        C407="INSUMO",
                                        IFERROR(
                                            IF(
                                                INDEX(
                                                    Insumos!C:C,
                                                    MATCH(
                                                        A407&amp;B407,
                                                        Insumos!I:I,
                                                        0)
                                                )="Equipamento",
                                                INDEX(
                                                    Insumos!F:F,
                                                    MATCH(
                                                        A407&amp;B407,
                                                        Insumos!I:I,
                                                        0)
                                                ),
                                                0
                                            ),
                                            "Não encontrado"),
                                        IFERROR(
                                            INDEX(O:O,
                                                MATCH(
                                                    A407&amp;B407,AG:AG,
                                                    0)
                                            ),
                                            "Não encontrado")
                                    )</f>
        <v>0</v>
      </c>
      <c r="O407" s="21">
        <f>N407*G407/1</f>
        <v>0</v>
      </c>
      <c r="P407" s="21">
        <f>IF(
                        C407="INSUMO",
                                        IFERROR(
                                            IF(
                                                INDEX(
                                                    Insumos!C:C,
                                                    MATCH(
                                                        A407&amp;B407,
                                                        Insumos!I:I,
                                                        0)
                                                )="Transporte",
                                                INDEX(
                                                    Insumos!F:F,
                                                    MATCH(
                                                        A407&amp;B407,
                                                        Insumos!I:I,
                                                        0)
                                                ),
                                                0
                                            ),
                                            "Não encontrado"),
                                        IFERROR(
                                            INDEX(Q:Q,
                                                MATCH(
                                                    A407&amp;B407,AG:AG,
                                                    0)
                                            ),
                                            "Não encontrado")
                                    )</f>
        <v>0</v>
      </c>
      <c r="Q407" s="21">
        <f>P407*G407/1</f>
        <v>0</v>
      </c>
      <c r="R407" s="21">
        <f>IF(
                        C407="INSUMO",
                                        IFERROR(
                                            IF(
                                                INDEX(
                                                    Insumos!C:C,
                                                    MATCH(
                                                        A407&amp;B407,
                                                        Insumos!I:I,
                                                        0)
                                                )="Terceirizados",
                                                INDEX(
                                                    Insumos!F:F,
                                                    MATCH(
                                                        A407&amp;B407,
                                                        Insumos!I:I,
                                                        0)
                                                ),
                                                0
                                            ),
                                            "Não encontrado"),
                                        IFERROR(
                                            INDEX(S:S,
                                                MATCH(
                                                    A407&amp;B407,AG:AG,
                                                    0)
                                            ),
                                            "Não encontrado")
                                    )</f>
        <v>0</v>
      </c>
      <c r="S407" s="21">
        <f>R407*G407/1</f>
        <v>0</v>
      </c>
      <c r="T407" s="21">
        <f>IF(
                        C407="INSUMO",
                                        IFERROR(
                                            IF(
                                                INDEX(
                                                    Insumos!C:C,
                                                    MATCH(
                                                        A407&amp;B407,
                                                        Insumos!I:I,
                                                        0)
                                                )="Comissionamento",
                                                INDEX(
                                                    Insumos!F:F,
                                                    MATCH(
                                                        A407&amp;B407,
                                                        Insumos!I:I,
                                                        0)
                                                ),
                                                0
                                            ),
                                            "Não encontrado"),
                                        IFERROR(
                                            INDEX(U:U,
                                                MATCH(
                                                    A407&amp;B407,AG:AG,
                                                    0)
                                            ),
                                            "Não encontrado")
                                    )</f>
        <v>0</v>
      </c>
      <c r="U407" s="21">
        <f>T407*G407/1</f>
        <v>0</v>
      </c>
      <c r="V407" s="21">
        <f>IF(
                        C407="INSUMO",
                                        IFERROR(
                                            IF(
                                                INDEX(
                                                    Insumos!C:C,
                                                    MATCH(
                                                        A407&amp;B407,
                                                        Insumos!I:I,
                                                        0)
                                                )="Verba",
                                                INDEX(
                                                    Insumos!F:F,
                                                    MATCH(
                                                        A407&amp;B407,
                                                        Insumos!I:I,
                                                        0)
                                                ),
                                                0
                                            ),
                                            "Não encontrado"),
                                        IFERROR(
                                            INDEX(W:W,
                                                MATCH(
                                                    A407&amp;B407,AG:AG,
                                                    0)
                                            ),
                                            "Não encontrado")
                                    )</f>
        <v>0</v>
      </c>
      <c r="W407" s="21">
        <f>V407*G407/1</f>
        <v>0</v>
      </c>
      <c r="X407" s="21">
        <f>IF(
                        C407="INSUMO",
                                        IFERROR(
                                            IF(
                                                INDEX(
                                                    Insumos!C:C,
                                                    MATCH(
                                                        A407&amp;B407,
                                                        Insumos!I:I,
                                                        0)
                                                )="Outro",
                                                INDEX(
                                                    Insumos!F:F,
                                                    MATCH(
                                                        A407&amp;B407,
                                                        Insumos!I:I,
                                                        0)
                                                ),
                                                0
                                            ),
                                            "Não encontrado"),
                                        IFERROR(
                                            INDEX(Y:Y,
                                                MATCH(
                                                    A407&amp;B407,AG:AG,
                                                    0)
                                            ),
                                            "Não encontrado")
                                    )</f>
        <v>0</v>
      </c>
      <c r="Y407" s="21">
        <f>X407*G407/1</f>
        <v>0</v>
      </c>
      <c r="Z407" s="21">
        <f>IF(
                            C407="INSUMO",
                            IFERROR(
                                INDEX(
                                    Insumos!F:F,
                                    MATCH(
                                        A407&amp;B407,
                                        Insumos!I:I,
                                        0)
                                ),
                                "Não encontrado"),
                            IFERROR(
                                INDEX(AA:AA,
                                    MATCH(
                                        A407&amp;B407,AG:AG,
                                        0)
                                ),
                                "Não encontrado")
                        )</f>
        <v>27.34</v>
      </c>
      <c r="AA407" s="21">
        <f>G407*Z407</f>
        <v>0.3155036</v>
      </c>
      <c r="AB407" s="45"/>
      <c r="AC407" s="45"/>
      <c r="AD407" s="61" t="s">
        <v>89</v>
      </c>
      <c r="AE407" s="72"/>
      <c r="AF407" s="72"/>
    </row>
    <row r="408" spans="1:33" ht="25.5" x14ac:dyDescent="0.2">
      <c r="A408" s="63" t="s">
        <v>514</v>
      </c>
      <c r="B408" s="64" t="s">
        <v>98</v>
      </c>
      <c r="C408" s="65" t="s">
        <v>89</v>
      </c>
      <c r="D408" s="66" t="s">
        <v>488</v>
      </c>
      <c r="E408" s="66" t="s">
        <v>515</v>
      </c>
      <c r="F408" s="67" t="s">
        <v>511</v>
      </c>
      <c r="G408" s="22"/>
      <c r="H408" s="23"/>
      <c r="I408" s="23">
        <f>SUM(I409:I416)</f>
        <v>4.13</v>
      </c>
      <c r="J408" s="23"/>
      <c r="K408" s="23">
        <f>SUM(K409:K416)</f>
        <v>18.044604000000003</v>
      </c>
      <c r="L408" s="23"/>
      <c r="M408" s="23">
        <f>SUM(M409:M416)</f>
        <v>18.044604000000003</v>
      </c>
      <c r="N408" s="23"/>
      <c r="O408" s="23">
        <f>SUM(O409:O416)</f>
        <v>0</v>
      </c>
      <c r="P408" s="23"/>
      <c r="Q408" s="23">
        <f>SUM(Q409:Q416)</f>
        <v>0</v>
      </c>
      <c r="R408" s="23"/>
      <c r="S408" s="23">
        <f>SUM(S409:S416)</f>
        <v>0</v>
      </c>
      <c r="T408" s="23"/>
      <c r="U408" s="23">
        <f>SUM(U409:U416)</f>
        <v>0</v>
      </c>
      <c r="V408" s="23"/>
      <c r="W408" s="23">
        <f>SUM(W409:W416)</f>
        <v>0</v>
      </c>
      <c r="X408" s="23"/>
      <c r="Y408" s="23">
        <f>SUM(Y409:Y416)</f>
        <v>0</v>
      </c>
      <c r="Z408" s="23"/>
      <c r="AA408" s="23">
        <f>SUM(AA409:AA416)</f>
        <v>22.174604000000002</v>
      </c>
      <c r="AB408" s="43" t="s">
        <v>89</v>
      </c>
      <c r="AC408" s="43"/>
      <c r="AD408" s="66" t="s">
        <v>89</v>
      </c>
      <c r="AE408" s="68" t="s">
        <v>89</v>
      </c>
      <c r="AF408" s="68" t="s">
        <v>791</v>
      </c>
      <c r="AG408" t="str">
        <f>A408&amp;B408&amp;C408</f>
        <v>88316SINAPI</v>
      </c>
    </row>
    <row r="409" spans="1:33" ht="25.5" x14ac:dyDescent="0.2">
      <c r="A409" s="59" t="s">
        <v>812</v>
      </c>
      <c r="B409" s="60" t="s">
        <v>98</v>
      </c>
      <c r="C409" s="71" t="s">
        <v>46</v>
      </c>
      <c r="D409" s="61" t="s">
        <v>488</v>
      </c>
      <c r="E409" s="61" t="s">
        <v>813</v>
      </c>
      <c r="F409" s="17" t="s">
        <v>511</v>
      </c>
      <c r="G409" s="17">
        <v>1</v>
      </c>
      <c r="H409" s="21">
        <f>IF(
                        C409="INSUMO",
                                        IFERROR(
                                            IF(
                                                INDEX(
                                                    Insumos!C:C,
                                                    MATCH(
                                                        A409&amp;B409,
                                                        Insumos!I:I,
                                                        0)
                                                )="Material",
                                                INDEX(
                                                    Insumos!F:F,
                                                    MATCH(
                                                        A409&amp;B409,
                                                        Insumos!I:I,
                                                        0)
                                                ),
                                                0
                                            ),
                                            "Não encontrado"),
                                        IFERROR(
                                            INDEX(I:I,
                                                MATCH(
                                                    A409&amp;B409,AG:AG,
                                                    0)
                                            ),
                                            "Não encontrado")
                                    )</f>
        <v>0</v>
      </c>
      <c r="I409" s="21">
        <f t="shared" ref="I409:I416" si="112">H409*G409/1</f>
        <v>0</v>
      </c>
      <c r="J409" s="21">
        <f t="shared" ref="J409:K416" si="113">T409 + N409 + L409 + X409 + R409 + P409 + V409</f>
        <v>0.37460400000000005</v>
      </c>
      <c r="K409" s="21">
        <f t="shared" si="113"/>
        <v>0.37460400000000005</v>
      </c>
      <c r="L409" s="21">
        <f>IF(
                        C409="INSUMO",
                                        IFERROR(
                                            IF(
                                                INDEX(
                                                    Insumos!C:C,
                                                    MATCH(
                                                        A409&amp;B409,
                                                        Insumos!I:I,
                                                        0)
                                                )="Mao_obra",
                                                INDEX(
                                                    Insumos!F:F,
                                                    MATCH(
                                                        A409&amp;B409,
                                                        Insumos!I:I,
                                                        0)
                                                ),
                                                0
                                            ),
                                            "Não encontrado"),
                                        IFERROR(
                                            INDEX(M:M,
                                                MATCH(
                                                    A409&amp;B409,AG:AG,
                                                    0)
                                            ),
                                            "Não encontrado")
                                    )</f>
        <v>0.37460400000000005</v>
      </c>
      <c r="M409" s="21">
        <f t="shared" ref="M409:M416" si="114">L409*G409/1</f>
        <v>0.37460400000000005</v>
      </c>
      <c r="N409" s="21">
        <f>IF(
                        C409="INSUMO",
                                        IFERROR(
                                            IF(
                                                INDEX(
                                                    Insumos!C:C,
                                                    MATCH(
                                                        A409&amp;B409,
                                                        Insumos!I:I,
                                                        0)
                                                )="Equipamento",
                                                INDEX(
                                                    Insumos!F:F,
                                                    MATCH(
                                                        A409&amp;B409,
                                                        Insumos!I:I,
                                                        0)
                                                ),
                                                0
                                            ),
                                            "Não encontrado"),
                                        IFERROR(
                                            INDEX(O:O,
                                                MATCH(
                                                    A409&amp;B409,AG:AG,
                                                    0)
                                            ),
                                            "Não encontrado")
                                    )</f>
        <v>0</v>
      </c>
      <c r="O409" s="21">
        <f t="shared" ref="O409:O416" si="115">N409*G409/1</f>
        <v>0</v>
      </c>
      <c r="P409" s="21">
        <f>IF(
                        C409="INSUMO",
                                        IFERROR(
                                            IF(
                                                INDEX(
                                                    Insumos!C:C,
                                                    MATCH(
                                                        A409&amp;B409,
                                                        Insumos!I:I,
                                                        0)
                                                )="Transporte",
                                                INDEX(
                                                    Insumos!F:F,
                                                    MATCH(
                                                        A409&amp;B409,
                                                        Insumos!I:I,
                                                        0)
                                                ),
                                                0
                                            ),
                                            "Não encontrado"),
                                        IFERROR(
                                            INDEX(Q:Q,
                                                MATCH(
                                                    A409&amp;B409,AG:AG,
                                                    0)
                                            ),
                                            "Não encontrado")
                                    )</f>
        <v>0</v>
      </c>
      <c r="Q409" s="21">
        <f t="shared" ref="Q409:Q416" si="116">P409*G409/1</f>
        <v>0</v>
      </c>
      <c r="R409" s="21">
        <f>IF(
                        C409="INSUMO",
                                        IFERROR(
                                            IF(
                                                INDEX(
                                                    Insumos!C:C,
                                                    MATCH(
                                                        A409&amp;B409,
                                                        Insumos!I:I,
                                                        0)
                                                )="Terceirizados",
                                                INDEX(
                                                    Insumos!F:F,
                                                    MATCH(
                                                        A409&amp;B409,
                                                        Insumos!I:I,
                                                        0)
                                                ),
                                                0
                                            ),
                                            "Não encontrado"),
                                        IFERROR(
                                            INDEX(S:S,
                                                MATCH(
                                                    A409&amp;B409,AG:AG,
                                                    0)
                                            ),
                                            "Não encontrado")
                                    )</f>
        <v>0</v>
      </c>
      <c r="S409" s="21">
        <f t="shared" ref="S409:S416" si="117">R409*G409/1</f>
        <v>0</v>
      </c>
      <c r="T409" s="21">
        <f>IF(
                        C409="INSUMO",
                                        IFERROR(
                                            IF(
                                                INDEX(
                                                    Insumos!C:C,
                                                    MATCH(
                                                        A409&amp;B409,
                                                        Insumos!I:I,
                                                        0)
                                                )="Comissionamento",
                                                INDEX(
                                                    Insumos!F:F,
                                                    MATCH(
                                                        A409&amp;B409,
                                                        Insumos!I:I,
                                                        0)
                                                ),
                                                0
                                            ),
                                            "Não encontrado"),
                                        IFERROR(
                                            INDEX(U:U,
                                                MATCH(
                                                    A409&amp;B409,AG:AG,
                                                    0)
                                            ),
                                            "Não encontrado")
                                    )</f>
        <v>0</v>
      </c>
      <c r="U409" s="21">
        <f t="shared" ref="U409:U416" si="118">T409*G409/1</f>
        <v>0</v>
      </c>
      <c r="V409" s="21">
        <f>IF(
                        C409="INSUMO",
                                        IFERROR(
                                            IF(
                                                INDEX(
                                                    Insumos!C:C,
                                                    MATCH(
                                                        A409&amp;B409,
                                                        Insumos!I:I,
                                                        0)
                                                )="Verba",
                                                INDEX(
                                                    Insumos!F:F,
                                                    MATCH(
                                                        A409&amp;B409,
                                                        Insumos!I:I,
                                                        0)
                                                ),
                                                0
                                            ),
                                            "Não encontrado"),
                                        IFERROR(
                                            INDEX(W:W,
                                                MATCH(
                                                    A409&amp;B409,AG:AG,
                                                    0)
                                            ),
                                            "Não encontrado")
                                    )</f>
        <v>0</v>
      </c>
      <c r="W409" s="21">
        <f t="shared" ref="W409:W416" si="119">V409*G409/1</f>
        <v>0</v>
      </c>
      <c r="X409" s="21">
        <f>IF(
                        C409="INSUMO",
                                        IFERROR(
                                            IF(
                                                INDEX(
                                                    Insumos!C:C,
                                                    MATCH(
                                                        A409&amp;B409,
                                                        Insumos!I:I,
                                                        0)
                                                )="Outro",
                                                INDEX(
                                                    Insumos!F:F,
                                                    MATCH(
                                                        A409&amp;B409,
                                                        Insumos!I:I,
                                                        0)
                                                ),
                                                0
                                            ),
                                            "Não encontrado"),
                                        IFERROR(
                                            INDEX(Y:Y,
                                                MATCH(
                                                    A409&amp;B409,AG:AG,
                                                    0)
                                            ),
                                            "Não encontrado")
                                    )</f>
        <v>0</v>
      </c>
      <c r="Y409" s="21">
        <f t="shared" ref="Y409:Y416" si="120">X409*G409/1</f>
        <v>0</v>
      </c>
      <c r="Z409" s="21">
        <f>IF(
                            C409="INSUMO",
                            IFERROR(
                                INDEX(
                                    Insumos!F:F,
                                    MATCH(
                                        A409&amp;B409,
                                        Insumos!I:I,
                                        0)
                                ),
                                "Não encontrado"),
                            IFERROR(
                                INDEX(AA:AA,
                                    MATCH(
                                        A409&amp;B409,AG:AG,
                                        0)
                                ),
                                "Não encontrado")
                        )</f>
        <v>0.37460400000000005</v>
      </c>
      <c r="AA409" s="21">
        <f t="shared" ref="AA409:AA416" si="121">G409*Z409</f>
        <v>0.37460400000000005</v>
      </c>
      <c r="AB409" s="45"/>
      <c r="AC409" s="45"/>
      <c r="AD409" s="61" t="s">
        <v>89</v>
      </c>
      <c r="AE409" s="72"/>
      <c r="AF409" s="72"/>
    </row>
    <row r="410" spans="1:33" ht="25.5" x14ac:dyDescent="0.2">
      <c r="A410" s="54" t="s">
        <v>814</v>
      </c>
      <c r="B410" s="55" t="s">
        <v>98</v>
      </c>
      <c r="C410" s="69" t="s">
        <v>58</v>
      </c>
      <c r="D410" s="57" t="s">
        <v>488</v>
      </c>
      <c r="E410" s="57" t="s">
        <v>815</v>
      </c>
      <c r="F410" s="16" t="s">
        <v>511</v>
      </c>
      <c r="G410" s="16">
        <v>1</v>
      </c>
      <c r="H410" s="20">
        <f>IF(
                        C410="INSUMO",
                                        IFERROR(
                                            IF(
                                                INDEX(
                                                    Insumos!C:C,
                                                    MATCH(
                                                        A410&amp;B410,
                                                        Insumos!I:I,
                                                        0)
                                                )="Material",
                                                INDEX(
                                                    Insumos!F:F,
                                                    MATCH(
                                                        A410&amp;B410,
                                                        Insumos!I:I,
                                                        0)
                                                ),
                                                0
                                            ),
                                            "Não encontrado"),
                                        IFERROR(
                                            INDEX(I:I,
                                                MATCH(
                                                    A410&amp;B410,AG:AG,
                                                    0)
                                            ),
                                            "Não encontrado")
                                    )</f>
        <v>1.39</v>
      </c>
      <c r="I410" s="20">
        <f t="shared" si="112"/>
        <v>1.39</v>
      </c>
      <c r="J410" s="20">
        <f t="shared" si="113"/>
        <v>0</v>
      </c>
      <c r="K410" s="20">
        <f t="shared" si="113"/>
        <v>0</v>
      </c>
      <c r="L410" s="20">
        <f>IF(
                        C410="INSUMO",
                                        IFERROR(
                                            IF(
                                                INDEX(
                                                    Insumos!C:C,
                                                    MATCH(
                                                        A410&amp;B410,
                                                        Insumos!I:I,
                                                        0)
                                                )="Mao_obra",
                                                INDEX(
                                                    Insumos!F:F,
                                                    MATCH(
                                                        A410&amp;B410,
                                                        Insumos!I:I,
                                                        0)
                                                ),
                                                0
                                            ),
                                            "Não encontrado"),
                                        IFERROR(
                                            INDEX(M:M,
                                                MATCH(
                                                    A410&amp;B410,AG:AG,
                                                    0)
                                            ),
                                            "Não encontrado")
                                    )</f>
        <v>0</v>
      </c>
      <c r="M410" s="20">
        <f t="shared" si="114"/>
        <v>0</v>
      </c>
      <c r="N410" s="20">
        <f>IF(
                        C410="INSUMO",
                                        IFERROR(
                                            IF(
                                                INDEX(
                                                    Insumos!C:C,
                                                    MATCH(
                                                        A410&amp;B410,
                                                        Insumos!I:I,
                                                        0)
                                                )="Equipamento",
                                                INDEX(
                                                    Insumos!F:F,
                                                    MATCH(
                                                        A410&amp;B410,
                                                        Insumos!I:I,
                                                        0)
                                                ),
                                                0
                                            ),
                                            "Não encontrado"),
                                        IFERROR(
                                            INDEX(O:O,
                                                MATCH(
                                                    A410&amp;B410,AG:AG,
                                                    0)
                                            ),
                                            "Não encontrado")
                                    )</f>
        <v>0</v>
      </c>
      <c r="O410" s="20">
        <f t="shared" si="115"/>
        <v>0</v>
      </c>
      <c r="P410" s="20">
        <f>IF(
                        C410="INSUMO",
                                        IFERROR(
                                            IF(
                                                INDEX(
                                                    Insumos!C:C,
                                                    MATCH(
                                                        A410&amp;B410,
                                                        Insumos!I:I,
                                                        0)
                                                )="Transporte",
                                                INDEX(
                                                    Insumos!F:F,
                                                    MATCH(
                                                        A410&amp;B410,
                                                        Insumos!I:I,
                                                        0)
                                                ),
                                                0
                                            ),
                                            "Não encontrado"),
                                        IFERROR(
                                            INDEX(Q:Q,
                                                MATCH(
                                                    A410&amp;B410,AG:AG,
                                                    0)
                                            ),
                                            "Não encontrado")
                                    )</f>
        <v>0</v>
      </c>
      <c r="Q410" s="20">
        <f t="shared" si="116"/>
        <v>0</v>
      </c>
      <c r="R410" s="20">
        <f>IF(
                        C410="INSUMO",
                                        IFERROR(
                                            IF(
                                                INDEX(
                                                    Insumos!C:C,
                                                    MATCH(
                                                        A410&amp;B410,
                                                        Insumos!I:I,
                                                        0)
                                                )="Terceirizados",
                                                INDEX(
                                                    Insumos!F:F,
                                                    MATCH(
                                                        A410&amp;B410,
                                                        Insumos!I:I,
                                                        0)
                                                ),
                                                0
                                            ),
                                            "Não encontrado"),
                                        IFERROR(
                                            INDEX(S:S,
                                                MATCH(
                                                    A410&amp;B410,AG:AG,
                                                    0)
                                            ),
                                            "Não encontrado")
                                    )</f>
        <v>0</v>
      </c>
      <c r="S410" s="20">
        <f t="shared" si="117"/>
        <v>0</v>
      </c>
      <c r="T410" s="20">
        <f>IF(
                        C410="INSUMO",
                                        IFERROR(
                                            IF(
                                                INDEX(
                                                    Insumos!C:C,
                                                    MATCH(
                                                        A410&amp;B410,
                                                        Insumos!I:I,
                                                        0)
                                                )="Comissionamento",
                                                INDEX(
                                                    Insumos!F:F,
                                                    MATCH(
                                                        A410&amp;B410,
                                                        Insumos!I:I,
                                                        0)
                                                ),
                                                0
                                            ),
                                            "Não encontrado"),
                                        IFERROR(
                                            INDEX(U:U,
                                                MATCH(
                                                    A410&amp;B410,AG:AG,
                                                    0)
                                            ),
                                            "Não encontrado")
                                    )</f>
        <v>0</v>
      </c>
      <c r="U410" s="20">
        <f t="shared" si="118"/>
        <v>0</v>
      </c>
      <c r="V410" s="20">
        <f>IF(
                        C410="INSUMO",
                                        IFERROR(
                                            IF(
                                                INDEX(
                                                    Insumos!C:C,
                                                    MATCH(
                                                        A410&amp;B410,
                                                        Insumos!I:I,
                                                        0)
                                                )="Verba",
                                                INDEX(
                                                    Insumos!F:F,
                                                    MATCH(
                                                        A410&amp;B410,
                                                        Insumos!I:I,
                                                        0)
                                                ),
                                                0
                                            ),
                                            "Não encontrado"),
                                        IFERROR(
                                            INDEX(W:W,
                                                MATCH(
                                                    A410&amp;B410,AG:AG,
                                                    0)
                                            ),
                                            "Não encontrado")
                                    )</f>
        <v>0</v>
      </c>
      <c r="W410" s="20">
        <f t="shared" si="119"/>
        <v>0</v>
      </c>
      <c r="X410" s="20">
        <f>IF(
                        C410="INSUMO",
                                        IFERROR(
                                            IF(
                                                INDEX(
                                                    Insumos!C:C,
                                                    MATCH(
                                                        A410&amp;B410,
                                                        Insumos!I:I,
                                                        0)
                                                )="Outro",
                                                INDEX(
                                                    Insumos!F:F,
                                                    MATCH(
                                                        A410&amp;B410,
                                                        Insumos!I:I,
                                                        0)
                                                ),
                                                0
                                            ),
                                            "Não encontrado"),
                                        IFERROR(
                                            INDEX(Y:Y,
                                                MATCH(
                                                    A410&amp;B410,AG:AG,
                                                    0)
                                            ),
                                            "Não encontrado")
                                    )</f>
        <v>0</v>
      </c>
      <c r="Y410" s="20">
        <f t="shared" si="120"/>
        <v>0</v>
      </c>
      <c r="Z410" s="20">
        <f>IF(
                            C410="INSUMO",
                            IFERROR(
                                INDEX(
                                    Insumos!F:F,
                                    MATCH(
                                        A410&amp;B410,
                                        Insumos!I:I,
                                        0)
                                ),
                                "Não encontrado"),
                            IFERROR(
                                INDEX(AA:AA,
                                    MATCH(
                                        A410&amp;B410,AG:AG,
                                        0)
                                ),
                                "Não encontrado")
                        )</f>
        <v>1.39</v>
      </c>
      <c r="AA410" s="20">
        <f t="shared" si="121"/>
        <v>1.39</v>
      </c>
      <c r="AB410" s="44"/>
      <c r="AC410" s="44"/>
      <c r="AD410" s="57" t="s">
        <v>89</v>
      </c>
      <c r="AE410" s="70"/>
      <c r="AF410" s="70"/>
    </row>
    <row r="411" spans="1:33" ht="25.5" x14ac:dyDescent="0.2">
      <c r="A411" s="59" t="s">
        <v>816</v>
      </c>
      <c r="B411" s="60" t="s">
        <v>98</v>
      </c>
      <c r="C411" s="71" t="s">
        <v>58</v>
      </c>
      <c r="D411" s="61" t="s">
        <v>488</v>
      </c>
      <c r="E411" s="61" t="s">
        <v>817</v>
      </c>
      <c r="F411" s="17" t="s">
        <v>511</v>
      </c>
      <c r="G411" s="17">
        <v>1</v>
      </c>
      <c r="H411" s="21">
        <f>IF(
                        C411="INSUMO",
                                        IFERROR(
                                            IF(
                                                INDEX(
                                                    Insumos!C:C,
                                                    MATCH(
                                                        A411&amp;B411,
                                                        Insumos!I:I,
                                                        0)
                                                )="Material",
                                                INDEX(
                                                    Insumos!F:F,
                                                    MATCH(
                                                        A411&amp;B411,
                                                        Insumos!I:I,
                                                        0)
                                                ),
                                                0
                                            ),
                                            "Não encontrado"),
                                        IFERROR(
                                            INDEX(I:I,
                                                MATCH(
                                                    A411&amp;B411,AG:AG,
                                                    0)
                                            ),
                                            "Não encontrado")
                                    )</f>
        <v>0.61</v>
      </c>
      <c r="I411" s="21">
        <f t="shared" si="112"/>
        <v>0.61</v>
      </c>
      <c r="J411" s="21">
        <f t="shared" si="113"/>
        <v>0</v>
      </c>
      <c r="K411" s="21">
        <f t="shared" si="113"/>
        <v>0</v>
      </c>
      <c r="L411" s="21">
        <f>IF(
                        C411="INSUMO",
                                        IFERROR(
                                            IF(
                                                INDEX(
                                                    Insumos!C:C,
                                                    MATCH(
                                                        A411&amp;B411,
                                                        Insumos!I:I,
                                                        0)
                                                )="Mao_obra",
                                                INDEX(
                                                    Insumos!F:F,
                                                    MATCH(
                                                        A411&amp;B411,
                                                        Insumos!I:I,
                                                        0)
                                                ),
                                                0
                                            ),
                                            "Não encontrado"),
                                        IFERROR(
                                            INDEX(M:M,
                                                MATCH(
                                                    A411&amp;B411,AG:AG,
                                                    0)
                                            ),
                                            "Não encontrado")
                                    )</f>
        <v>0</v>
      </c>
      <c r="M411" s="21">
        <f t="shared" si="114"/>
        <v>0</v>
      </c>
      <c r="N411" s="21">
        <f>IF(
                        C411="INSUMO",
                                        IFERROR(
                                            IF(
                                                INDEX(
                                                    Insumos!C:C,
                                                    MATCH(
                                                        A411&amp;B411,
                                                        Insumos!I:I,
                                                        0)
                                                )="Equipamento",
                                                INDEX(
                                                    Insumos!F:F,
                                                    MATCH(
                                                        A411&amp;B411,
                                                        Insumos!I:I,
                                                        0)
                                                ),
                                                0
                                            ),
                                            "Não encontrado"),
                                        IFERROR(
                                            INDEX(O:O,
                                                MATCH(
                                                    A411&amp;B411,AG:AG,
                                                    0)
                                            ),
                                            "Não encontrado")
                                    )</f>
        <v>0</v>
      </c>
      <c r="O411" s="21">
        <f t="shared" si="115"/>
        <v>0</v>
      </c>
      <c r="P411" s="21">
        <f>IF(
                        C411="INSUMO",
                                        IFERROR(
                                            IF(
                                                INDEX(
                                                    Insumos!C:C,
                                                    MATCH(
                                                        A411&amp;B411,
                                                        Insumos!I:I,
                                                        0)
                                                )="Transporte",
                                                INDEX(
                                                    Insumos!F:F,
                                                    MATCH(
                                                        A411&amp;B411,
                                                        Insumos!I:I,
                                                        0)
                                                ),
                                                0
                                            ),
                                            "Não encontrado"),
                                        IFERROR(
                                            INDEX(Q:Q,
                                                MATCH(
                                                    A411&amp;B411,AG:AG,
                                                    0)
                                            ),
                                            "Não encontrado")
                                    )</f>
        <v>0</v>
      </c>
      <c r="Q411" s="21">
        <f t="shared" si="116"/>
        <v>0</v>
      </c>
      <c r="R411" s="21">
        <f>IF(
                        C411="INSUMO",
                                        IFERROR(
                                            IF(
                                                INDEX(
                                                    Insumos!C:C,
                                                    MATCH(
                                                        A411&amp;B411,
                                                        Insumos!I:I,
                                                        0)
                                                )="Terceirizados",
                                                INDEX(
                                                    Insumos!F:F,
                                                    MATCH(
                                                        A411&amp;B411,
                                                        Insumos!I:I,
                                                        0)
                                                ),
                                                0
                                            ),
                                            "Não encontrado"),
                                        IFERROR(
                                            INDEX(S:S,
                                                MATCH(
                                                    A411&amp;B411,AG:AG,
                                                    0)
                                            ),
                                            "Não encontrado")
                                    )</f>
        <v>0</v>
      </c>
      <c r="S411" s="21">
        <f t="shared" si="117"/>
        <v>0</v>
      </c>
      <c r="T411" s="21">
        <f>IF(
                        C411="INSUMO",
                                        IFERROR(
                                            IF(
                                                INDEX(
                                                    Insumos!C:C,
                                                    MATCH(
                                                        A411&amp;B411,
                                                        Insumos!I:I,
                                                        0)
                                                )="Comissionamento",
                                                INDEX(
                                                    Insumos!F:F,
                                                    MATCH(
                                                        A411&amp;B411,
                                                        Insumos!I:I,
                                                        0)
                                                ),
                                                0
                                            ),
                                            "Não encontrado"),
                                        IFERROR(
                                            INDEX(U:U,
                                                MATCH(
                                                    A411&amp;B411,AG:AG,
                                                    0)
                                            ),
                                            "Não encontrado")
                                    )</f>
        <v>0</v>
      </c>
      <c r="U411" s="21">
        <f t="shared" si="118"/>
        <v>0</v>
      </c>
      <c r="V411" s="21">
        <f>IF(
                        C411="INSUMO",
                                        IFERROR(
                                            IF(
                                                INDEX(
                                                    Insumos!C:C,
                                                    MATCH(
                                                        A411&amp;B411,
                                                        Insumos!I:I,
                                                        0)
                                                )="Verba",
                                                INDEX(
                                                    Insumos!F:F,
                                                    MATCH(
                                                        A411&amp;B411,
                                                        Insumos!I:I,
                                                        0)
                                                ),
                                                0
                                            ),
                                            "Não encontrado"),
                                        IFERROR(
                                            INDEX(W:W,
                                                MATCH(
                                                    A411&amp;B411,AG:AG,
                                                    0)
                                            ),
                                            "Não encontrado")
                                    )</f>
        <v>0</v>
      </c>
      <c r="W411" s="21">
        <f t="shared" si="119"/>
        <v>0</v>
      </c>
      <c r="X411" s="21">
        <f>IF(
                        C411="INSUMO",
                                        IFERROR(
                                            IF(
                                                INDEX(
                                                    Insumos!C:C,
                                                    MATCH(
                                                        A411&amp;B411,
                                                        Insumos!I:I,
                                                        0)
                                                )="Outro",
                                                INDEX(
                                                    Insumos!F:F,
                                                    MATCH(
                                                        A411&amp;B411,
                                                        Insumos!I:I,
                                                        0)
                                                ),
                                                0
                                            ),
                                            "Não encontrado"),
                                        IFERROR(
                                            INDEX(Y:Y,
                                                MATCH(
                                                    A411&amp;B411,AG:AG,
                                                    0)
                                            ),
                                            "Não encontrado")
                                    )</f>
        <v>0</v>
      </c>
      <c r="Y411" s="21">
        <f t="shared" si="120"/>
        <v>0</v>
      </c>
      <c r="Z411" s="21">
        <f>IF(
                            C411="INSUMO",
                            IFERROR(
                                INDEX(
                                    Insumos!F:F,
                                    MATCH(
                                        A411&amp;B411,
                                        Insumos!I:I,
                                        0)
                                ),
                                "Não encontrado"),
                            IFERROR(
                                INDEX(AA:AA,
                                    MATCH(
                                        A411&amp;B411,AG:AG,
                                        0)
                                ),
                                "Não encontrado")
                        )</f>
        <v>0.61</v>
      </c>
      <c r="AA411" s="21">
        <f t="shared" si="121"/>
        <v>0.61</v>
      </c>
      <c r="AB411" s="45"/>
      <c r="AC411" s="45"/>
      <c r="AD411" s="61" t="s">
        <v>89</v>
      </c>
      <c r="AE411" s="72"/>
      <c r="AF411" s="72"/>
    </row>
    <row r="412" spans="1:33" x14ac:dyDescent="0.2">
      <c r="A412" s="54" t="s">
        <v>798</v>
      </c>
      <c r="B412" s="55" t="s">
        <v>98</v>
      </c>
      <c r="C412" s="69" t="s">
        <v>58</v>
      </c>
      <c r="D412" s="57" t="s">
        <v>488</v>
      </c>
      <c r="E412" s="57" t="s">
        <v>799</v>
      </c>
      <c r="F412" s="16" t="s">
        <v>511</v>
      </c>
      <c r="G412" s="16">
        <v>1</v>
      </c>
      <c r="H412" s="20">
        <f>IF(
                        C412="INSUMO",
                                        IFERROR(
                                            IF(
                                                INDEX(
                                                    Insumos!C:C,
                                                    MATCH(
                                                        A412&amp;B412,
                                                        Insumos!I:I,
                                                        0)
                                                )="Material",
                                                INDEX(
                                                    Insumos!F:F,
                                                    MATCH(
                                                        A412&amp;B412,
                                                        Insumos!I:I,
                                                        0)
                                                ),
                                                0
                                            ),
                                            "Não encontrado"),
                                        IFERROR(
                                            INDEX(I:I,
                                                MATCH(
                                                    A412&amp;B412,AG:AG,
                                                    0)
                                            ),
                                            "Não encontrado")
                                    )</f>
        <v>0.08</v>
      </c>
      <c r="I412" s="20">
        <f t="shared" si="112"/>
        <v>0.08</v>
      </c>
      <c r="J412" s="20">
        <f t="shared" si="113"/>
        <v>0</v>
      </c>
      <c r="K412" s="20">
        <f t="shared" si="113"/>
        <v>0</v>
      </c>
      <c r="L412" s="20">
        <f>IF(
                        C412="INSUMO",
                                        IFERROR(
                                            IF(
                                                INDEX(
                                                    Insumos!C:C,
                                                    MATCH(
                                                        A412&amp;B412,
                                                        Insumos!I:I,
                                                        0)
                                                )="Mao_obra",
                                                INDEX(
                                                    Insumos!F:F,
                                                    MATCH(
                                                        A412&amp;B412,
                                                        Insumos!I:I,
                                                        0)
                                                ),
                                                0
                                            ),
                                            "Não encontrado"),
                                        IFERROR(
                                            INDEX(M:M,
                                                MATCH(
                                                    A412&amp;B412,AG:AG,
                                                    0)
                                            ),
                                            "Não encontrado")
                                    )</f>
        <v>0</v>
      </c>
      <c r="M412" s="20">
        <f t="shared" si="114"/>
        <v>0</v>
      </c>
      <c r="N412" s="20">
        <f>IF(
                        C412="INSUMO",
                                        IFERROR(
                                            IF(
                                                INDEX(
                                                    Insumos!C:C,
                                                    MATCH(
                                                        A412&amp;B412,
                                                        Insumos!I:I,
                                                        0)
                                                )="Equipamento",
                                                INDEX(
                                                    Insumos!F:F,
                                                    MATCH(
                                                        A412&amp;B412,
                                                        Insumos!I:I,
                                                        0)
                                                ),
                                                0
                                            ),
                                            "Não encontrado"),
                                        IFERROR(
                                            INDEX(O:O,
                                                MATCH(
                                                    A412&amp;B412,AG:AG,
                                                    0)
                                            ),
                                            "Não encontrado")
                                    )</f>
        <v>0</v>
      </c>
      <c r="O412" s="20">
        <f t="shared" si="115"/>
        <v>0</v>
      </c>
      <c r="P412" s="20">
        <f>IF(
                        C412="INSUMO",
                                        IFERROR(
                                            IF(
                                                INDEX(
                                                    Insumos!C:C,
                                                    MATCH(
                                                        A412&amp;B412,
                                                        Insumos!I:I,
                                                        0)
                                                )="Transporte",
                                                INDEX(
                                                    Insumos!F:F,
                                                    MATCH(
                                                        A412&amp;B412,
                                                        Insumos!I:I,
                                                        0)
                                                ),
                                                0
                                            ),
                                            "Não encontrado"),
                                        IFERROR(
                                            INDEX(Q:Q,
                                                MATCH(
                                                    A412&amp;B412,AG:AG,
                                                    0)
                                            ),
                                            "Não encontrado")
                                    )</f>
        <v>0</v>
      </c>
      <c r="Q412" s="20">
        <f t="shared" si="116"/>
        <v>0</v>
      </c>
      <c r="R412" s="20">
        <f>IF(
                        C412="INSUMO",
                                        IFERROR(
                                            IF(
                                                INDEX(
                                                    Insumos!C:C,
                                                    MATCH(
                                                        A412&amp;B412,
                                                        Insumos!I:I,
                                                        0)
                                                )="Terceirizados",
                                                INDEX(
                                                    Insumos!F:F,
                                                    MATCH(
                                                        A412&amp;B412,
                                                        Insumos!I:I,
                                                        0)
                                                ),
                                                0
                                            ),
                                            "Não encontrado"),
                                        IFERROR(
                                            INDEX(S:S,
                                                MATCH(
                                                    A412&amp;B412,AG:AG,
                                                    0)
                                            ),
                                            "Não encontrado")
                                    )</f>
        <v>0</v>
      </c>
      <c r="S412" s="20">
        <f t="shared" si="117"/>
        <v>0</v>
      </c>
      <c r="T412" s="20">
        <f>IF(
                        C412="INSUMO",
                                        IFERROR(
                                            IF(
                                                INDEX(
                                                    Insumos!C:C,
                                                    MATCH(
                                                        A412&amp;B412,
                                                        Insumos!I:I,
                                                        0)
                                                )="Comissionamento",
                                                INDEX(
                                                    Insumos!F:F,
                                                    MATCH(
                                                        A412&amp;B412,
                                                        Insumos!I:I,
                                                        0)
                                                ),
                                                0
                                            ),
                                            "Não encontrado"),
                                        IFERROR(
                                            INDEX(U:U,
                                                MATCH(
                                                    A412&amp;B412,AG:AG,
                                                    0)
                                            ),
                                            "Não encontrado")
                                    )</f>
        <v>0</v>
      </c>
      <c r="U412" s="20">
        <f t="shared" si="118"/>
        <v>0</v>
      </c>
      <c r="V412" s="20">
        <f>IF(
                        C412="INSUMO",
                                        IFERROR(
                                            IF(
                                                INDEX(
                                                    Insumos!C:C,
                                                    MATCH(
                                                        A412&amp;B412,
                                                        Insumos!I:I,
                                                        0)
                                                )="Verba",
                                                INDEX(
                                                    Insumos!F:F,
                                                    MATCH(
                                                        A412&amp;B412,
                                                        Insumos!I:I,
                                                        0)
                                                ),
                                                0
                                            ),
                                            "Não encontrado"),
                                        IFERROR(
                                            INDEX(W:W,
                                                MATCH(
                                                    A412&amp;B412,AG:AG,
                                                    0)
                                            ),
                                            "Não encontrado")
                                    )</f>
        <v>0</v>
      </c>
      <c r="W412" s="20">
        <f t="shared" si="119"/>
        <v>0</v>
      </c>
      <c r="X412" s="20">
        <f>IF(
                        C412="INSUMO",
                                        IFERROR(
                                            IF(
                                                INDEX(
                                                    Insumos!C:C,
                                                    MATCH(
                                                        A412&amp;B412,
                                                        Insumos!I:I,
                                                        0)
                                                )="Outro",
                                                INDEX(
                                                    Insumos!F:F,
                                                    MATCH(
                                                        A412&amp;B412,
                                                        Insumos!I:I,
                                                        0)
                                                ),
                                                0
                                            ),
                                            "Não encontrado"),
                                        IFERROR(
                                            INDEX(Y:Y,
                                                MATCH(
                                                    A412&amp;B412,AG:AG,
                                                    0)
                                            ),
                                            "Não encontrado")
                                    )</f>
        <v>0</v>
      </c>
      <c r="Y412" s="20">
        <f t="shared" si="120"/>
        <v>0</v>
      </c>
      <c r="Z412" s="20">
        <f>IF(
                            C412="INSUMO",
                            IFERROR(
                                INDEX(
                                    Insumos!F:F,
                                    MATCH(
                                        A412&amp;B412,
                                        Insumos!I:I,
                                        0)
                                ),
                                "Não encontrado"),
                            IFERROR(
                                INDEX(AA:AA,
                                    MATCH(
                                        A412&amp;B412,AG:AG,
                                        0)
                                ),
                                "Não encontrado")
                        )</f>
        <v>0.08</v>
      </c>
      <c r="AA412" s="20">
        <f t="shared" si="121"/>
        <v>0.08</v>
      </c>
      <c r="AB412" s="44"/>
      <c r="AC412" s="44"/>
      <c r="AD412" s="57" t="s">
        <v>89</v>
      </c>
      <c r="AE412" s="70"/>
      <c r="AF412" s="70"/>
    </row>
    <row r="413" spans="1:33" x14ac:dyDescent="0.2">
      <c r="A413" s="59" t="s">
        <v>800</v>
      </c>
      <c r="B413" s="60" t="s">
        <v>98</v>
      </c>
      <c r="C413" s="71" t="s">
        <v>58</v>
      </c>
      <c r="D413" s="61" t="s">
        <v>488</v>
      </c>
      <c r="E413" s="61" t="s">
        <v>801</v>
      </c>
      <c r="F413" s="17" t="s">
        <v>511</v>
      </c>
      <c r="G413" s="17">
        <v>1</v>
      </c>
      <c r="H413" s="21">
        <f>IF(
                        C413="INSUMO",
                                        IFERROR(
                                            IF(
                                                INDEX(
                                                    Insumos!C:C,
                                                    MATCH(
                                                        A413&amp;B413,
                                                        Insumos!I:I,
                                                        0)
                                                )="Material",
                                                INDEX(
                                                    Insumos!F:F,
                                                    MATCH(
                                                        A413&amp;B413,
                                                        Insumos!I:I,
                                                        0)
                                                ),
                                                0
                                            ),
                                            "Não encontrado"),
                                        IFERROR(
                                            INDEX(I:I,
                                                MATCH(
                                                    A413&amp;B413,AG:AG,
                                                    0)
                                            ),
                                            "Não encontrado")
                                    )</f>
        <v>1.43</v>
      </c>
      <c r="I413" s="21">
        <f t="shared" si="112"/>
        <v>1.43</v>
      </c>
      <c r="J413" s="21">
        <f t="shared" si="113"/>
        <v>0</v>
      </c>
      <c r="K413" s="21">
        <f t="shared" si="113"/>
        <v>0</v>
      </c>
      <c r="L413" s="21">
        <f>IF(
                        C413="INSUMO",
                                        IFERROR(
                                            IF(
                                                INDEX(
                                                    Insumos!C:C,
                                                    MATCH(
                                                        A413&amp;B413,
                                                        Insumos!I:I,
                                                        0)
                                                )="Mao_obra",
                                                INDEX(
                                                    Insumos!F:F,
                                                    MATCH(
                                                        A413&amp;B413,
                                                        Insumos!I:I,
                                                        0)
                                                ),
                                                0
                                            ),
                                            "Não encontrado"),
                                        IFERROR(
                                            INDEX(M:M,
                                                MATCH(
                                                    A413&amp;B413,AG:AG,
                                                    0)
                                            ),
                                            "Não encontrado")
                                    )</f>
        <v>0</v>
      </c>
      <c r="M413" s="21">
        <f t="shared" si="114"/>
        <v>0</v>
      </c>
      <c r="N413" s="21">
        <f>IF(
                        C413="INSUMO",
                                        IFERROR(
                                            IF(
                                                INDEX(
                                                    Insumos!C:C,
                                                    MATCH(
                                                        A413&amp;B413,
                                                        Insumos!I:I,
                                                        0)
                                                )="Equipamento",
                                                INDEX(
                                                    Insumos!F:F,
                                                    MATCH(
                                                        A413&amp;B413,
                                                        Insumos!I:I,
                                                        0)
                                                ),
                                                0
                                            ),
                                            "Não encontrado"),
                                        IFERROR(
                                            INDEX(O:O,
                                                MATCH(
                                                    A413&amp;B413,AG:AG,
                                                    0)
                                            ),
                                            "Não encontrado")
                                    )</f>
        <v>0</v>
      </c>
      <c r="O413" s="21">
        <f t="shared" si="115"/>
        <v>0</v>
      </c>
      <c r="P413" s="21">
        <f>IF(
                        C413="INSUMO",
                                        IFERROR(
                                            IF(
                                                INDEX(
                                                    Insumos!C:C,
                                                    MATCH(
                                                        A413&amp;B413,
                                                        Insumos!I:I,
                                                        0)
                                                )="Transporte",
                                                INDEX(
                                                    Insumos!F:F,
                                                    MATCH(
                                                        A413&amp;B413,
                                                        Insumos!I:I,
                                                        0)
                                                ),
                                                0
                                            ),
                                            "Não encontrado"),
                                        IFERROR(
                                            INDEX(Q:Q,
                                                MATCH(
                                                    A413&amp;B413,AG:AG,
                                                    0)
                                            ),
                                            "Não encontrado")
                                    )</f>
        <v>0</v>
      </c>
      <c r="Q413" s="21">
        <f t="shared" si="116"/>
        <v>0</v>
      </c>
      <c r="R413" s="21">
        <f>IF(
                        C413="INSUMO",
                                        IFERROR(
                                            IF(
                                                INDEX(
                                                    Insumos!C:C,
                                                    MATCH(
                                                        A413&amp;B413,
                                                        Insumos!I:I,
                                                        0)
                                                )="Terceirizados",
                                                INDEX(
                                                    Insumos!F:F,
                                                    MATCH(
                                                        A413&amp;B413,
                                                        Insumos!I:I,
                                                        0)
                                                ),
                                                0
                                            ),
                                            "Não encontrado"),
                                        IFERROR(
                                            INDEX(S:S,
                                                MATCH(
                                                    A413&amp;B413,AG:AG,
                                                    0)
                                            ),
                                            "Não encontrado")
                                    )</f>
        <v>0</v>
      </c>
      <c r="S413" s="21">
        <f t="shared" si="117"/>
        <v>0</v>
      </c>
      <c r="T413" s="21">
        <f>IF(
                        C413="INSUMO",
                                        IFERROR(
                                            IF(
                                                INDEX(
                                                    Insumos!C:C,
                                                    MATCH(
                                                        A413&amp;B413,
                                                        Insumos!I:I,
                                                        0)
                                                )="Comissionamento",
                                                INDEX(
                                                    Insumos!F:F,
                                                    MATCH(
                                                        A413&amp;B413,
                                                        Insumos!I:I,
                                                        0)
                                                ),
                                                0
                                            ),
                                            "Não encontrado"),
                                        IFERROR(
                                            INDEX(U:U,
                                                MATCH(
                                                    A413&amp;B413,AG:AG,
                                                    0)
                                            ),
                                            "Não encontrado")
                                    )</f>
        <v>0</v>
      </c>
      <c r="U413" s="21">
        <f t="shared" si="118"/>
        <v>0</v>
      </c>
      <c r="V413" s="21">
        <f>IF(
                        C413="INSUMO",
                                        IFERROR(
                                            IF(
                                                INDEX(
                                                    Insumos!C:C,
                                                    MATCH(
                                                        A413&amp;B413,
                                                        Insumos!I:I,
                                                        0)
                                                )="Verba",
                                                INDEX(
                                                    Insumos!F:F,
                                                    MATCH(
                                                        A413&amp;B413,
                                                        Insumos!I:I,
                                                        0)
                                                ),
                                                0
                                            ),
                                            "Não encontrado"),
                                        IFERROR(
                                            INDEX(W:W,
                                                MATCH(
                                                    A413&amp;B413,AG:AG,
                                                    0)
                                            ),
                                            "Não encontrado")
                                    )</f>
        <v>0</v>
      </c>
      <c r="W413" s="21">
        <f t="shared" si="119"/>
        <v>0</v>
      </c>
      <c r="X413" s="21">
        <f>IF(
                        C413="INSUMO",
                                        IFERROR(
                                            IF(
                                                INDEX(
                                                    Insumos!C:C,
                                                    MATCH(
                                                        A413&amp;B413,
                                                        Insumos!I:I,
                                                        0)
                                                )="Outro",
                                                INDEX(
                                                    Insumos!F:F,
                                                    MATCH(
                                                        A413&amp;B413,
                                                        Insumos!I:I,
                                                        0)
                                                ),
                                                0
                                            ),
                                            "Não encontrado"),
                                        IFERROR(
                                            INDEX(Y:Y,
                                                MATCH(
                                                    A413&amp;B413,AG:AG,
                                                    0)
                                            ),
                                            "Não encontrado")
                                    )</f>
        <v>0</v>
      </c>
      <c r="Y413" s="21">
        <f t="shared" si="120"/>
        <v>0</v>
      </c>
      <c r="Z413" s="21">
        <f>IF(
                            C413="INSUMO",
                            IFERROR(
                                INDEX(
                                    Insumos!F:F,
                                    MATCH(
                                        A413&amp;B413,
                                        Insumos!I:I,
                                        0)
                                ),
                                "Não encontrado"),
                            IFERROR(
                                INDEX(AA:AA,
                                    MATCH(
                                        A413&amp;B413,AG:AG,
                                        0)
                                ),
                                "Não encontrado")
                        )</f>
        <v>1.43</v>
      </c>
      <c r="AA413" s="21">
        <f t="shared" si="121"/>
        <v>1.43</v>
      </c>
      <c r="AB413" s="45"/>
      <c r="AC413" s="45"/>
      <c r="AD413" s="61" t="s">
        <v>89</v>
      </c>
      <c r="AE413" s="72"/>
      <c r="AF413" s="72"/>
    </row>
    <row r="414" spans="1:33" ht="25.5" x14ac:dyDescent="0.2">
      <c r="A414" s="54" t="s">
        <v>802</v>
      </c>
      <c r="B414" s="55" t="s">
        <v>98</v>
      </c>
      <c r="C414" s="69" t="s">
        <v>58</v>
      </c>
      <c r="D414" s="57" t="s">
        <v>488</v>
      </c>
      <c r="E414" s="57" t="s">
        <v>803</v>
      </c>
      <c r="F414" s="16" t="s">
        <v>511</v>
      </c>
      <c r="G414" s="16">
        <v>1</v>
      </c>
      <c r="H414" s="20">
        <f>IF(
                        C414="INSUMO",
                                        IFERROR(
                                            IF(
                                                INDEX(
                                                    Insumos!C:C,
                                                    MATCH(
                                                        A414&amp;B414,
                                                        Insumos!I:I,
                                                        0)
                                                )="Material",
                                                INDEX(
                                                    Insumos!F:F,
                                                    MATCH(
                                                        A414&amp;B414,
                                                        Insumos!I:I,
                                                        0)
                                                ),
                                                0
                                            ),
                                            "Não encontrado"),
                                        IFERROR(
                                            INDEX(I:I,
                                                MATCH(
                                                    A414&amp;B414,AG:AG,
                                                    0)
                                            ),
                                            "Não encontrado")
                                    )</f>
        <v>0.61</v>
      </c>
      <c r="I414" s="20">
        <f t="shared" si="112"/>
        <v>0.61</v>
      </c>
      <c r="J414" s="20">
        <f t="shared" si="113"/>
        <v>0</v>
      </c>
      <c r="K414" s="20">
        <f t="shared" si="113"/>
        <v>0</v>
      </c>
      <c r="L414" s="20">
        <f>IF(
                        C414="INSUMO",
                                        IFERROR(
                                            IF(
                                                INDEX(
                                                    Insumos!C:C,
                                                    MATCH(
                                                        A414&amp;B414,
                                                        Insumos!I:I,
                                                        0)
                                                )="Mao_obra",
                                                INDEX(
                                                    Insumos!F:F,
                                                    MATCH(
                                                        A414&amp;B414,
                                                        Insumos!I:I,
                                                        0)
                                                ),
                                                0
                                            ),
                                            "Não encontrado"),
                                        IFERROR(
                                            INDEX(M:M,
                                                MATCH(
                                                    A414&amp;B414,AG:AG,
                                                    0)
                                            ),
                                            "Não encontrado")
                                    )</f>
        <v>0</v>
      </c>
      <c r="M414" s="20">
        <f t="shared" si="114"/>
        <v>0</v>
      </c>
      <c r="N414" s="20">
        <f>IF(
                        C414="INSUMO",
                                        IFERROR(
                                            IF(
                                                INDEX(
                                                    Insumos!C:C,
                                                    MATCH(
                                                        A414&amp;B414,
                                                        Insumos!I:I,
                                                        0)
                                                )="Equipamento",
                                                INDEX(
                                                    Insumos!F:F,
                                                    MATCH(
                                                        A414&amp;B414,
                                                        Insumos!I:I,
                                                        0)
                                                ),
                                                0
                                            ),
                                            "Não encontrado"),
                                        IFERROR(
                                            INDEX(O:O,
                                                MATCH(
                                                    A414&amp;B414,AG:AG,
                                                    0)
                                            ),
                                            "Não encontrado")
                                    )</f>
        <v>0</v>
      </c>
      <c r="O414" s="20">
        <f t="shared" si="115"/>
        <v>0</v>
      </c>
      <c r="P414" s="20">
        <f>IF(
                        C414="INSUMO",
                                        IFERROR(
                                            IF(
                                                INDEX(
                                                    Insumos!C:C,
                                                    MATCH(
                                                        A414&amp;B414,
                                                        Insumos!I:I,
                                                        0)
                                                )="Transporte",
                                                INDEX(
                                                    Insumos!F:F,
                                                    MATCH(
                                                        A414&amp;B414,
                                                        Insumos!I:I,
                                                        0)
                                                ),
                                                0
                                            ),
                                            "Não encontrado"),
                                        IFERROR(
                                            INDEX(Q:Q,
                                                MATCH(
                                                    A414&amp;B414,AG:AG,
                                                    0)
                                            ),
                                            "Não encontrado")
                                    )</f>
        <v>0</v>
      </c>
      <c r="Q414" s="20">
        <f t="shared" si="116"/>
        <v>0</v>
      </c>
      <c r="R414" s="20">
        <f>IF(
                        C414="INSUMO",
                                        IFERROR(
                                            IF(
                                                INDEX(
                                                    Insumos!C:C,
                                                    MATCH(
                                                        A414&amp;B414,
                                                        Insumos!I:I,
                                                        0)
                                                )="Terceirizados",
                                                INDEX(
                                                    Insumos!F:F,
                                                    MATCH(
                                                        A414&amp;B414,
                                                        Insumos!I:I,
                                                        0)
                                                ),
                                                0
                                            ),
                                            "Não encontrado"),
                                        IFERROR(
                                            INDEX(S:S,
                                                MATCH(
                                                    A414&amp;B414,AG:AG,
                                                    0)
                                            ),
                                            "Não encontrado")
                                    )</f>
        <v>0</v>
      </c>
      <c r="S414" s="20">
        <f t="shared" si="117"/>
        <v>0</v>
      </c>
      <c r="T414" s="20">
        <f>IF(
                        C414="INSUMO",
                                        IFERROR(
                                            IF(
                                                INDEX(
                                                    Insumos!C:C,
                                                    MATCH(
                                                        A414&amp;B414,
                                                        Insumos!I:I,
                                                        0)
                                                )="Comissionamento",
                                                INDEX(
                                                    Insumos!F:F,
                                                    MATCH(
                                                        A414&amp;B414,
                                                        Insumos!I:I,
                                                        0)
                                                ),
                                                0
                                            ),
                                            "Não encontrado"),
                                        IFERROR(
                                            INDEX(U:U,
                                                MATCH(
                                                    A414&amp;B414,AG:AG,
                                                    0)
                                            ),
                                            "Não encontrado")
                                    )</f>
        <v>0</v>
      </c>
      <c r="U414" s="20">
        <f t="shared" si="118"/>
        <v>0</v>
      </c>
      <c r="V414" s="20">
        <f>IF(
                        C414="INSUMO",
                                        IFERROR(
                                            IF(
                                                INDEX(
                                                    Insumos!C:C,
                                                    MATCH(
                                                        A414&amp;B414,
                                                        Insumos!I:I,
                                                        0)
                                                )="Verba",
                                                INDEX(
                                                    Insumos!F:F,
                                                    MATCH(
                                                        A414&amp;B414,
                                                        Insumos!I:I,
                                                        0)
                                                ),
                                                0
                                            ),
                                            "Não encontrado"),
                                        IFERROR(
                                            INDEX(W:W,
                                                MATCH(
                                                    A414&amp;B414,AG:AG,
                                                    0)
                                            ),
                                            "Não encontrado")
                                    )</f>
        <v>0</v>
      </c>
      <c r="W414" s="20">
        <f t="shared" si="119"/>
        <v>0</v>
      </c>
      <c r="X414" s="20">
        <f>IF(
                        C414="INSUMO",
                                        IFERROR(
                                            IF(
                                                INDEX(
                                                    Insumos!C:C,
                                                    MATCH(
                                                        A414&amp;B414,
                                                        Insumos!I:I,
                                                        0)
                                                )="Outro",
                                                INDEX(
                                                    Insumos!F:F,
                                                    MATCH(
                                                        A414&amp;B414,
                                                        Insumos!I:I,
                                                        0)
                                                ),
                                                0
                                            ),
                                            "Não encontrado"),
                                        IFERROR(
                                            INDEX(Y:Y,
                                                MATCH(
                                                    A414&amp;B414,AG:AG,
                                                    0)
                                            ),
                                            "Não encontrado")
                                    )</f>
        <v>0</v>
      </c>
      <c r="Y414" s="20">
        <f t="shared" si="120"/>
        <v>0</v>
      </c>
      <c r="Z414" s="20">
        <f>IF(
                            C414="INSUMO",
                            IFERROR(
                                INDEX(
                                    Insumos!F:F,
                                    MATCH(
                                        A414&amp;B414,
                                        Insumos!I:I,
                                        0)
                                ),
                                "Não encontrado"),
                            IFERROR(
                                INDEX(AA:AA,
                                    MATCH(
                                        A414&amp;B414,AG:AG,
                                        0)
                                ),
                                "Não encontrado")
                        )</f>
        <v>0.61</v>
      </c>
      <c r="AA414" s="20">
        <f t="shared" si="121"/>
        <v>0.61</v>
      </c>
      <c r="AB414" s="44"/>
      <c r="AC414" s="44"/>
      <c r="AD414" s="57" t="s">
        <v>89</v>
      </c>
      <c r="AE414" s="70"/>
      <c r="AF414" s="70"/>
    </row>
    <row r="415" spans="1:33" ht="25.5" x14ac:dyDescent="0.2">
      <c r="A415" s="59" t="s">
        <v>804</v>
      </c>
      <c r="B415" s="60" t="s">
        <v>98</v>
      </c>
      <c r="C415" s="71" t="s">
        <v>58</v>
      </c>
      <c r="D415" s="61" t="s">
        <v>488</v>
      </c>
      <c r="E415" s="61" t="s">
        <v>805</v>
      </c>
      <c r="F415" s="17" t="s">
        <v>511</v>
      </c>
      <c r="G415" s="17">
        <v>1</v>
      </c>
      <c r="H415" s="21">
        <f>IF(
                        C415="INSUMO",
                                        IFERROR(
                                            IF(
                                                INDEX(
                                                    Insumos!C:C,
                                                    MATCH(
                                                        A415&amp;B415,
                                                        Insumos!I:I,
                                                        0)
                                                )="Material",
                                                INDEX(
                                                    Insumos!F:F,
                                                    MATCH(
                                                        A415&amp;B415,
                                                        Insumos!I:I,
                                                        0)
                                                ),
                                                0
                                            ),
                                            "Não encontrado"),
                                        IFERROR(
                                            INDEX(I:I,
                                                MATCH(
                                                    A415&amp;B415,AG:AG,
                                                    0)
                                            ),
                                            "Não encontrado")
                                    )</f>
        <v>0.01</v>
      </c>
      <c r="I415" s="21">
        <f t="shared" si="112"/>
        <v>0.01</v>
      </c>
      <c r="J415" s="21">
        <f t="shared" si="113"/>
        <v>0</v>
      </c>
      <c r="K415" s="21">
        <f t="shared" si="113"/>
        <v>0</v>
      </c>
      <c r="L415" s="21">
        <f>IF(
                        C415="INSUMO",
                                        IFERROR(
                                            IF(
                                                INDEX(
                                                    Insumos!C:C,
                                                    MATCH(
                                                        A415&amp;B415,
                                                        Insumos!I:I,
                                                        0)
                                                )="Mao_obra",
                                                INDEX(
                                                    Insumos!F:F,
                                                    MATCH(
                                                        A415&amp;B415,
                                                        Insumos!I:I,
                                                        0)
                                                ),
                                                0
                                            ),
                                            "Não encontrado"),
                                        IFERROR(
                                            INDEX(M:M,
                                                MATCH(
                                                    A415&amp;B415,AG:AG,
                                                    0)
                                            ),
                                            "Não encontrado")
                                    )</f>
        <v>0</v>
      </c>
      <c r="M415" s="21">
        <f t="shared" si="114"/>
        <v>0</v>
      </c>
      <c r="N415" s="21">
        <f>IF(
                        C415="INSUMO",
                                        IFERROR(
                                            IF(
                                                INDEX(
                                                    Insumos!C:C,
                                                    MATCH(
                                                        A415&amp;B415,
                                                        Insumos!I:I,
                                                        0)
                                                )="Equipamento",
                                                INDEX(
                                                    Insumos!F:F,
                                                    MATCH(
                                                        A415&amp;B415,
                                                        Insumos!I:I,
                                                        0)
                                                ),
                                                0
                                            ),
                                            "Não encontrado"),
                                        IFERROR(
                                            INDEX(O:O,
                                                MATCH(
                                                    A415&amp;B415,AG:AG,
                                                    0)
                                            ),
                                            "Não encontrado")
                                    )</f>
        <v>0</v>
      </c>
      <c r="O415" s="21">
        <f t="shared" si="115"/>
        <v>0</v>
      </c>
      <c r="P415" s="21">
        <f>IF(
                        C415="INSUMO",
                                        IFERROR(
                                            IF(
                                                INDEX(
                                                    Insumos!C:C,
                                                    MATCH(
                                                        A415&amp;B415,
                                                        Insumos!I:I,
                                                        0)
                                                )="Transporte",
                                                INDEX(
                                                    Insumos!F:F,
                                                    MATCH(
                                                        A415&amp;B415,
                                                        Insumos!I:I,
                                                        0)
                                                ),
                                                0
                                            ),
                                            "Não encontrado"),
                                        IFERROR(
                                            INDEX(Q:Q,
                                                MATCH(
                                                    A415&amp;B415,AG:AG,
                                                    0)
                                            ),
                                            "Não encontrado")
                                    )</f>
        <v>0</v>
      </c>
      <c r="Q415" s="21">
        <f t="shared" si="116"/>
        <v>0</v>
      </c>
      <c r="R415" s="21">
        <f>IF(
                        C415="INSUMO",
                                        IFERROR(
                                            IF(
                                                INDEX(
                                                    Insumos!C:C,
                                                    MATCH(
                                                        A415&amp;B415,
                                                        Insumos!I:I,
                                                        0)
                                                )="Terceirizados",
                                                INDEX(
                                                    Insumos!F:F,
                                                    MATCH(
                                                        A415&amp;B415,
                                                        Insumos!I:I,
                                                        0)
                                                ),
                                                0
                                            ),
                                            "Não encontrado"),
                                        IFERROR(
                                            INDEX(S:S,
                                                MATCH(
                                                    A415&amp;B415,AG:AG,
                                                    0)
                                            ),
                                            "Não encontrado")
                                    )</f>
        <v>0</v>
      </c>
      <c r="S415" s="21">
        <f t="shared" si="117"/>
        <v>0</v>
      </c>
      <c r="T415" s="21">
        <f>IF(
                        C415="INSUMO",
                                        IFERROR(
                                            IF(
                                                INDEX(
                                                    Insumos!C:C,
                                                    MATCH(
                                                        A415&amp;B415,
                                                        Insumos!I:I,
                                                        0)
                                                )="Comissionamento",
                                                INDEX(
                                                    Insumos!F:F,
                                                    MATCH(
                                                        A415&amp;B415,
                                                        Insumos!I:I,
                                                        0)
                                                ),
                                                0
                                            ),
                                            "Não encontrado"),
                                        IFERROR(
                                            INDEX(U:U,
                                                MATCH(
                                                    A415&amp;B415,AG:AG,
                                                    0)
                                            ),
                                            "Não encontrado")
                                    )</f>
        <v>0</v>
      </c>
      <c r="U415" s="21">
        <f t="shared" si="118"/>
        <v>0</v>
      </c>
      <c r="V415" s="21">
        <f>IF(
                        C415="INSUMO",
                                        IFERROR(
                                            IF(
                                                INDEX(
                                                    Insumos!C:C,
                                                    MATCH(
                                                        A415&amp;B415,
                                                        Insumos!I:I,
                                                        0)
                                                )="Verba",
                                                INDEX(
                                                    Insumos!F:F,
                                                    MATCH(
                                                        A415&amp;B415,
                                                        Insumos!I:I,
                                                        0)
                                                ),
                                                0
                                            ),
                                            "Não encontrado"),
                                        IFERROR(
                                            INDEX(W:W,
                                                MATCH(
                                                    A415&amp;B415,AG:AG,
                                                    0)
                                            ),
                                            "Não encontrado")
                                    )</f>
        <v>0</v>
      </c>
      <c r="W415" s="21">
        <f t="shared" si="119"/>
        <v>0</v>
      </c>
      <c r="X415" s="21">
        <f>IF(
                        C415="INSUMO",
                                        IFERROR(
                                            IF(
                                                INDEX(
                                                    Insumos!C:C,
                                                    MATCH(
                                                        A415&amp;B415,
                                                        Insumos!I:I,
                                                        0)
                                                )="Outro",
                                                INDEX(
                                                    Insumos!F:F,
                                                    MATCH(
                                                        A415&amp;B415,
                                                        Insumos!I:I,
                                                        0)
                                                ),
                                                0
                                            ),
                                            "Não encontrado"),
                                        IFERROR(
                                            INDEX(Y:Y,
                                                MATCH(
                                                    A415&amp;B415,AG:AG,
                                                    0)
                                            ),
                                            "Não encontrado")
                                    )</f>
        <v>0</v>
      </c>
      <c r="Y415" s="21">
        <f t="shared" si="120"/>
        <v>0</v>
      </c>
      <c r="Z415" s="21">
        <f>IF(
                            C415="INSUMO",
                            IFERROR(
                                INDEX(
                                    Insumos!F:F,
                                    MATCH(
                                        A415&amp;B415,
                                        Insumos!I:I,
                                        0)
                                ),
                                "Não encontrado"),
                            IFERROR(
                                INDEX(AA:AA,
                                    MATCH(
                                        A415&amp;B415,AG:AG,
                                        0)
                                ),
                                "Não encontrado")
                        )</f>
        <v>0.01</v>
      </c>
      <c r="AA415" s="21">
        <f t="shared" si="121"/>
        <v>0.01</v>
      </c>
      <c r="AB415" s="45"/>
      <c r="AC415" s="45"/>
      <c r="AD415" s="61" t="s">
        <v>89</v>
      </c>
      <c r="AE415" s="72"/>
      <c r="AF415" s="72"/>
    </row>
    <row r="416" spans="1:33" x14ac:dyDescent="0.2">
      <c r="A416" s="54" t="s">
        <v>601</v>
      </c>
      <c r="B416" s="55" t="s">
        <v>98</v>
      </c>
      <c r="C416" s="69" t="s">
        <v>58</v>
      </c>
      <c r="D416" s="57" t="s">
        <v>488</v>
      </c>
      <c r="E416" s="57" t="s">
        <v>602</v>
      </c>
      <c r="F416" s="16" t="s">
        <v>511</v>
      </c>
      <c r="G416" s="16">
        <v>1</v>
      </c>
      <c r="H416" s="20">
        <f>IF(
                        C416="INSUMO",
                                        IFERROR(
                                            IF(
                                                INDEX(
                                                    Insumos!C:C,
                                                    MATCH(
                                                        A416&amp;B416,
                                                        Insumos!I:I,
                                                        0)
                                                )="Material",
                                                INDEX(
                                                    Insumos!F:F,
                                                    MATCH(
                                                        A416&amp;B416,
                                                        Insumos!I:I,
                                                        0)
                                                ),
                                                0
                                            ),
                                            "Não encontrado"),
                                        IFERROR(
                                            INDEX(I:I,
                                                MATCH(
                                                    A416&amp;B416,AG:AG,
                                                    0)
                                            ),
                                            "Não encontrado")
                                    )</f>
        <v>0</v>
      </c>
      <c r="I416" s="20">
        <f t="shared" si="112"/>
        <v>0</v>
      </c>
      <c r="J416" s="20">
        <f t="shared" si="113"/>
        <v>17.670000000000002</v>
      </c>
      <c r="K416" s="20">
        <f t="shared" si="113"/>
        <v>17.670000000000002</v>
      </c>
      <c r="L416" s="20">
        <f>IF(
                        C416="INSUMO",
                                        IFERROR(
                                            IF(
                                                INDEX(
                                                    Insumos!C:C,
                                                    MATCH(
                                                        A416&amp;B416,
                                                        Insumos!I:I,
                                                        0)
                                                )="Mao_obra",
                                                INDEX(
                                                    Insumos!F:F,
                                                    MATCH(
                                                        A416&amp;B416,
                                                        Insumos!I:I,
                                                        0)
                                                ),
                                                0
                                            ),
                                            "Não encontrado"),
                                        IFERROR(
                                            INDEX(M:M,
                                                MATCH(
                                                    A416&amp;B416,AG:AG,
                                                    0)
                                            ),
                                            "Não encontrado")
                                    )</f>
        <v>17.670000000000002</v>
      </c>
      <c r="M416" s="20">
        <f t="shared" si="114"/>
        <v>17.670000000000002</v>
      </c>
      <c r="N416" s="20">
        <f>IF(
                        C416="INSUMO",
                                        IFERROR(
                                            IF(
                                                INDEX(
                                                    Insumos!C:C,
                                                    MATCH(
                                                        A416&amp;B416,
                                                        Insumos!I:I,
                                                        0)
                                                )="Equipamento",
                                                INDEX(
                                                    Insumos!F:F,
                                                    MATCH(
                                                        A416&amp;B416,
                                                        Insumos!I:I,
                                                        0)
                                                ),
                                                0
                                            ),
                                            "Não encontrado"),
                                        IFERROR(
                                            INDEX(O:O,
                                                MATCH(
                                                    A416&amp;B416,AG:AG,
                                                    0)
                                            ),
                                            "Não encontrado")
                                    )</f>
        <v>0</v>
      </c>
      <c r="O416" s="20">
        <f t="shared" si="115"/>
        <v>0</v>
      </c>
      <c r="P416" s="20">
        <f>IF(
                        C416="INSUMO",
                                        IFERROR(
                                            IF(
                                                INDEX(
                                                    Insumos!C:C,
                                                    MATCH(
                                                        A416&amp;B416,
                                                        Insumos!I:I,
                                                        0)
                                                )="Transporte",
                                                INDEX(
                                                    Insumos!F:F,
                                                    MATCH(
                                                        A416&amp;B416,
                                                        Insumos!I:I,
                                                        0)
                                                ),
                                                0
                                            ),
                                            "Não encontrado"),
                                        IFERROR(
                                            INDEX(Q:Q,
                                                MATCH(
                                                    A416&amp;B416,AG:AG,
                                                    0)
                                            ),
                                            "Não encontrado")
                                    )</f>
        <v>0</v>
      </c>
      <c r="Q416" s="20">
        <f t="shared" si="116"/>
        <v>0</v>
      </c>
      <c r="R416" s="20">
        <f>IF(
                        C416="INSUMO",
                                        IFERROR(
                                            IF(
                                                INDEX(
                                                    Insumos!C:C,
                                                    MATCH(
                                                        A416&amp;B416,
                                                        Insumos!I:I,
                                                        0)
                                                )="Terceirizados",
                                                INDEX(
                                                    Insumos!F:F,
                                                    MATCH(
                                                        A416&amp;B416,
                                                        Insumos!I:I,
                                                        0)
                                                ),
                                                0
                                            ),
                                            "Não encontrado"),
                                        IFERROR(
                                            INDEX(S:S,
                                                MATCH(
                                                    A416&amp;B416,AG:AG,
                                                    0)
                                            ),
                                            "Não encontrado")
                                    )</f>
        <v>0</v>
      </c>
      <c r="S416" s="20">
        <f t="shared" si="117"/>
        <v>0</v>
      </c>
      <c r="T416" s="20">
        <f>IF(
                        C416="INSUMO",
                                        IFERROR(
                                            IF(
                                                INDEX(
                                                    Insumos!C:C,
                                                    MATCH(
                                                        A416&amp;B416,
                                                        Insumos!I:I,
                                                        0)
                                                )="Comissionamento",
                                                INDEX(
                                                    Insumos!F:F,
                                                    MATCH(
                                                        A416&amp;B416,
                                                        Insumos!I:I,
                                                        0)
                                                ),
                                                0
                                            ),
                                            "Não encontrado"),
                                        IFERROR(
                                            INDEX(U:U,
                                                MATCH(
                                                    A416&amp;B416,AG:AG,
                                                    0)
                                            ),
                                            "Não encontrado")
                                    )</f>
        <v>0</v>
      </c>
      <c r="U416" s="20">
        <f t="shared" si="118"/>
        <v>0</v>
      </c>
      <c r="V416" s="20">
        <f>IF(
                        C416="INSUMO",
                                        IFERROR(
                                            IF(
                                                INDEX(
                                                    Insumos!C:C,
                                                    MATCH(
                                                        A416&amp;B416,
                                                        Insumos!I:I,
                                                        0)
                                                )="Verba",
                                                INDEX(
                                                    Insumos!F:F,
                                                    MATCH(
                                                        A416&amp;B416,
                                                        Insumos!I:I,
                                                        0)
                                                ),
                                                0
                                            ),
                                            "Não encontrado"),
                                        IFERROR(
                                            INDEX(W:W,
                                                MATCH(
                                                    A416&amp;B416,AG:AG,
                                                    0)
                                            ),
                                            "Não encontrado")
                                    )</f>
        <v>0</v>
      </c>
      <c r="W416" s="20">
        <f t="shared" si="119"/>
        <v>0</v>
      </c>
      <c r="X416" s="20">
        <f>IF(
                        C416="INSUMO",
                                        IFERROR(
                                            IF(
                                                INDEX(
                                                    Insumos!C:C,
                                                    MATCH(
                                                        A416&amp;B416,
                                                        Insumos!I:I,
                                                        0)
                                                )="Outro",
                                                INDEX(
                                                    Insumos!F:F,
                                                    MATCH(
                                                        A416&amp;B416,
                                                        Insumos!I:I,
                                                        0)
                                                ),
                                                0
                                            ),
                                            "Não encontrado"),
                                        IFERROR(
                                            INDEX(Y:Y,
                                                MATCH(
                                                    A416&amp;B416,AG:AG,
                                                    0)
                                            ),
                                            "Não encontrado")
                                    )</f>
        <v>0</v>
      </c>
      <c r="Y416" s="20">
        <f t="shared" si="120"/>
        <v>0</v>
      </c>
      <c r="Z416" s="20">
        <f>IF(
                            C416="INSUMO",
                            IFERROR(
                                INDEX(
                                    Insumos!F:F,
                                    MATCH(
                                        A416&amp;B416,
                                        Insumos!I:I,
                                        0)
                                ),
                                "Não encontrado"),
                            IFERROR(
                                INDEX(AA:AA,
                                    MATCH(
                                        A416&amp;B416,AG:AG,
                                        0)
                                ),
                                "Não encontrado")
                        )</f>
        <v>17.670000000000002</v>
      </c>
      <c r="AA416" s="20">
        <f t="shared" si="121"/>
        <v>17.670000000000002</v>
      </c>
      <c r="AB416" s="44"/>
      <c r="AC416" s="44"/>
      <c r="AD416" s="57" t="s">
        <v>89</v>
      </c>
      <c r="AE416" s="70"/>
      <c r="AF416" s="70"/>
    </row>
    <row r="417" spans="1:33" ht="25.5" x14ac:dyDescent="0.2">
      <c r="A417" s="63" t="s">
        <v>812</v>
      </c>
      <c r="B417" s="64" t="s">
        <v>98</v>
      </c>
      <c r="C417" s="65" t="s">
        <v>89</v>
      </c>
      <c r="D417" s="66" t="s">
        <v>488</v>
      </c>
      <c r="E417" s="66" t="s">
        <v>813</v>
      </c>
      <c r="F417" s="67" t="s">
        <v>511</v>
      </c>
      <c r="G417" s="22"/>
      <c r="H417" s="23"/>
      <c r="I417" s="23">
        <f>SUM(I418:I418)</f>
        <v>0</v>
      </c>
      <c r="J417" s="23"/>
      <c r="K417" s="23">
        <f>SUM(K418:K418)</f>
        <v>0.37460400000000005</v>
      </c>
      <c r="L417" s="23"/>
      <c r="M417" s="23">
        <f>SUM(M418:M418)</f>
        <v>0.37460400000000005</v>
      </c>
      <c r="N417" s="23"/>
      <c r="O417" s="23">
        <f>SUM(O418:O418)</f>
        <v>0</v>
      </c>
      <c r="P417" s="23"/>
      <c r="Q417" s="23">
        <f>SUM(Q418:Q418)</f>
        <v>0</v>
      </c>
      <c r="R417" s="23"/>
      <c r="S417" s="23">
        <f>SUM(S418:S418)</f>
        <v>0</v>
      </c>
      <c r="T417" s="23"/>
      <c r="U417" s="23">
        <f>SUM(U418:U418)</f>
        <v>0</v>
      </c>
      <c r="V417" s="23"/>
      <c r="W417" s="23">
        <f>SUM(W418:W418)</f>
        <v>0</v>
      </c>
      <c r="X417" s="23"/>
      <c r="Y417" s="23">
        <f>SUM(Y418:Y418)</f>
        <v>0</v>
      </c>
      <c r="Z417" s="23"/>
      <c r="AA417" s="23">
        <f>SUM(AA418:AA418)</f>
        <v>0.37460400000000005</v>
      </c>
      <c r="AB417" s="43" t="s">
        <v>89</v>
      </c>
      <c r="AC417" s="43"/>
      <c r="AD417" s="66" t="s">
        <v>89</v>
      </c>
      <c r="AE417" s="68" t="s">
        <v>89</v>
      </c>
      <c r="AF417" s="68" t="s">
        <v>791</v>
      </c>
      <c r="AG417" t="str">
        <f>A417&amp;B417&amp;C417</f>
        <v>95378SINAPI</v>
      </c>
    </row>
    <row r="418" spans="1:33" x14ac:dyDescent="0.2">
      <c r="A418" s="59" t="s">
        <v>601</v>
      </c>
      <c r="B418" s="60" t="s">
        <v>98</v>
      </c>
      <c r="C418" s="71" t="s">
        <v>58</v>
      </c>
      <c r="D418" s="61" t="s">
        <v>488</v>
      </c>
      <c r="E418" s="61" t="s">
        <v>602</v>
      </c>
      <c r="F418" s="17" t="s">
        <v>511</v>
      </c>
      <c r="G418" s="17">
        <v>2.12E-2</v>
      </c>
      <c r="H418" s="21">
        <f>IF(
                        C418="INSUMO",
                                        IFERROR(
                                            IF(
                                                INDEX(
                                                    Insumos!C:C,
                                                    MATCH(
                                                        A418&amp;B418,
                                                        Insumos!I:I,
                                                        0)
                                                )="Material",
                                                INDEX(
                                                    Insumos!F:F,
                                                    MATCH(
                                                        A418&amp;B418,
                                                        Insumos!I:I,
                                                        0)
                                                ),
                                                0
                                            ),
                                            "Não encontrado"),
                                        IFERROR(
                                            INDEX(I:I,
                                                MATCH(
                                                    A418&amp;B418,AG:AG,
                                                    0)
                                            ),
                                            "Não encontrado")
                                    )</f>
        <v>0</v>
      </c>
      <c r="I418" s="21">
        <f>H418*G418/1</f>
        <v>0</v>
      </c>
      <c r="J418" s="21">
        <f>T418 + N418 + L418 + X418 + R418 + P418 + V418</f>
        <v>17.670000000000002</v>
      </c>
      <c r="K418" s="21">
        <f>U418 + O418 + M418 + Y418 + S418 + Q418 + W418</f>
        <v>0.37460400000000005</v>
      </c>
      <c r="L418" s="21">
        <f>IF(
                        C418="INSUMO",
                                        IFERROR(
                                            IF(
                                                INDEX(
                                                    Insumos!C:C,
                                                    MATCH(
                                                        A418&amp;B418,
                                                        Insumos!I:I,
                                                        0)
                                                )="Mao_obra",
                                                INDEX(
                                                    Insumos!F:F,
                                                    MATCH(
                                                        A418&amp;B418,
                                                        Insumos!I:I,
                                                        0)
                                                ),
                                                0
                                            ),
                                            "Não encontrado"),
                                        IFERROR(
                                            INDEX(M:M,
                                                MATCH(
                                                    A418&amp;B418,AG:AG,
                                                    0)
                                            ),
                                            "Não encontrado")
                                    )</f>
        <v>17.670000000000002</v>
      </c>
      <c r="M418" s="21">
        <f>L418*G418/1</f>
        <v>0.37460400000000005</v>
      </c>
      <c r="N418" s="21">
        <f>IF(
                        C418="INSUMO",
                                        IFERROR(
                                            IF(
                                                INDEX(
                                                    Insumos!C:C,
                                                    MATCH(
                                                        A418&amp;B418,
                                                        Insumos!I:I,
                                                        0)
                                                )="Equipamento",
                                                INDEX(
                                                    Insumos!F:F,
                                                    MATCH(
                                                        A418&amp;B418,
                                                        Insumos!I:I,
                                                        0)
                                                ),
                                                0
                                            ),
                                            "Não encontrado"),
                                        IFERROR(
                                            INDEX(O:O,
                                                MATCH(
                                                    A418&amp;B418,AG:AG,
                                                    0)
                                            ),
                                            "Não encontrado")
                                    )</f>
        <v>0</v>
      </c>
      <c r="O418" s="21">
        <f>N418*G418/1</f>
        <v>0</v>
      </c>
      <c r="P418" s="21">
        <f>IF(
                        C418="INSUMO",
                                        IFERROR(
                                            IF(
                                                INDEX(
                                                    Insumos!C:C,
                                                    MATCH(
                                                        A418&amp;B418,
                                                        Insumos!I:I,
                                                        0)
                                                )="Transporte",
                                                INDEX(
                                                    Insumos!F:F,
                                                    MATCH(
                                                        A418&amp;B418,
                                                        Insumos!I:I,
                                                        0)
                                                ),
                                                0
                                            ),
                                            "Não encontrado"),
                                        IFERROR(
                                            INDEX(Q:Q,
                                                MATCH(
                                                    A418&amp;B418,AG:AG,
                                                    0)
                                            ),
                                            "Não encontrado")
                                    )</f>
        <v>0</v>
      </c>
      <c r="Q418" s="21">
        <f>P418*G418/1</f>
        <v>0</v>
      </c>
      <c r="R418" s="21">
        <f>IF(
                        C418="INSUMO",
                                        IFERROR(
                                            IF(
                                                INDEX(
                                                    Insumos!C:C,
                                                    MATCH(
                                                        A418&amp;B418,
                                                        Insumos!I:I,
                                                        0)
                                                )="Terceirizados",
                                                INDEX(
                                                    Insumos!F:F,
                                                    MATCH(
                                                        A418&amp;B418,
                                                        Insumos!I:I,
                                                        0)
                                                ),
                                                0
                                            ),
                                            "Não encontrado"),
                                        IFERROR(
                                            INDEX(S:S,
                                                MATCH(
                                                    A418&amp;B418,AG:AG,
                                                    0)
                                            ),
                                            "Não encontrado")
                                    )</f>
        <v>0</v>
      </c>
      <c r="S418" s="21">
        <f>R418*G418/1</f>
        <v>0</v>
      </c>
      <c r="T418" s="21">
        <f>IF(
                        C418="INSUMO",
                                        IFERROR(
                                            IF(
                                                INDEX(
                                                    Insumos!C:C,
                                                    MATCH(
                                                        A418&amp;B418,
                                                        Insumos!I:I,
                                                        0)
                                                )="Comissionamento",
                                                INDEX(
                                                    Insumos!F:F,
                                                    MATCH(
                                                        A418&amp;B418,
                                                        Insumos!I:I,
                                                        0)
                                                ),
                                                0
                                            ),
                                            "Não encontrado"),
                                        IFERROR(
                                            INDEX(U:U,
                                                MATCH(
                                                    A418&amp;B418,AG:AG,
                                                    0)
                                            ),
                                            "Não encontrado")
                                    )</f>
        <v>0</v>
      </c>
      <c r="U418" s="21">
        <f>T418*G418/1</f>
        <v>0</v>
      </c>
      <c r="V418" s="21">
        <f>IF(
                        C418="INSUMO",
                                        IFERROR(
                                            IF(
                                                INDEX(
                                                    Insumos!C:C,
                                                    MATCH(
                                                        A418&amp;B418,
                                                        Insumos!I:I,
                                                        0)
                                                )="Verba",
                                                INDEX(
                                                    Insumos!F:F,
                                                    MATCH(
                                                        A418&amp;B418,
                                                        Insumos!I:I,
                                                        0)
                                                ),
                                                0
                                            ),
                                            "Não encontrado"),
                                        IFERROR(
                                            INDEX(W:W,
                                                MATCH(
                                                    A418&amp;B418,AG:AG,
                                                    0)
                                            ),
                                            "Não encontrado")
                                    )</f>
        <v>0</v>
      </c>
      <c r="W418" s="21">
        <f>V418*G418/1</f>
        <v>0</v>
      </c>
      <c r="X418" s="21">
        <f>IF(
                        C418="INSUMO",
                                        IFERROR(
                                            IF(
                                                INDEX(
                                                    Insumos!C:C,
                                                    MATCH(
                                                        A418&amp;B418,
                                                        Insumos!I:I,
                                                        0)
                                                )="Outro",
                                                INDEX(
                                                    Insumos!F:F,
                                                    MATCH(
                                                        A418&amp;B418,
                                                        Insumos!I:I,
                                                        0)
                                                ),
                                                0
                                            ),
                                            "Não encontrado"),
                                        IFERROR(
                                            INDEX(Y:Y,
                                                MATCH(
                                                    A418&amp;B418,AG:AG,
                                                    0)
                                            ),
                                            "Não encontrado")
                                    )</f>
        <v>0</v>
      </c>
      <c r="Y418" s="21">
        <f>X418*G418/1</f>
        <v>0</v>
      </c>
      <c r="Z418" s="21">
        <f>IF(
                            C418="INSUMO",
                            IFERROR(
                                INDEX(
                                    Insumos!F:F,
                                    MATCH(
                                        A418&amp;B418,
                                        Insumos!I:I,
                                        0)
                                ),
                                "Não encontrado"),
                            IFERROR(
                                INDEX(AA:AA,
                                    MATCH(
                                        A418&amp;B418,AG:AG,
                                        0)
                                ),
                                "Não encontrado")
                        )</f>
        <v>17.670000000000002</v>
      </c>
      <c r="AA418" s="21">
        <f>G418*Z418</f>
        <v>0.37460400000000005</v>
      </c>
      <c r="AB418" s="45"/>
      <c r="AC418" s="45"/>
      <c r="AD418" s="61" t="s">
        <v>89</v>
      </c>
      <c r="AE418" s="72"/>
      <c r="AF418" s="72"/>
    </row>
    <row r="419" spans="1:33" ht="25.5" x14ac:dyDescent="0.2">
      <c r="A419" s="63" t="s">
        <v>522</v>
      </c>
      <c r="B419" s="64" t="s">
        <v>98</v>
      </c>
      <c r="C419" s="65" t="s">
        <v>89</v>
      </c>
      <c r="D419" s="66" t="s">
        <v>488</v>
      </c>
      <c r="E419" s="66" t="s">
        <v>523</v>
      </c>
      <c r="F419" s="67" t="s">
        <v>511</v>
      </c>
      <c r="G419" s="22"/>
      <c r="H419" s="23"/>
      <c r="I419" s="23">
        <f>SUM(I420:I427)</f>
        <v>3.03</v>
      </c>
      <c r="J419" s="23"/>
      <c r="K419" s="23">
        <f>SUM(K420:K427)</f>
        <v>21.242339999999999</v>
      </c>
      <c r="L419" s="23"/>
      <c r="M419" s="23">
        <f>SUM(M420:M427)</f>
        <v>21.242339999999999</v>
      </c>
      <c r="N419" s="23"/>
      <c r="O419" s="23">
        <f>SUM(O420:O427)</f>
        <v>0</v>
      </c>
      <c r="P419" s="23"/>
      <c r="Q419" s="23">
        <f>SUM(Q420:Q427)</f>
        <v>0</v>
      </c>
      <c r="R419" s="23"/>
      <c r="S419" s="23">
        <f>SUM(S420:S427)</f>
        <v>0</v>
      </c>
      <c r="T419" s="23"/>
      <c r="U419" s="23">
        <f>SUM(U420:U427)</f>
        <v>0</v>
      </c>
      <c r="V419" s="23"/>
      <c r="W419" s="23">
        <f>SUM(W420:W427)</f>
        <v>0</v>
      </c>
      <c r="X419" s="23"/>
      <c r="Y419" s="23">
        <f>SUM(Y420:Y427)</f>
        <v>0</v>
      </c>
      <c r="Z419" s="23"/>
      <c r="AA419" s="23">
        <f>SUM(AA420:AA427)</f>
        <v>24.27234</v>
      </c>
      <c r="AB419" s="43" t="s">
        <v>89</v>
      </c>
      <c r="AC419" s="43"/>
      <c r="AD419" s="66" t="s">
        <v>89</v>
      </c>
      <c r="AE419" s="68" t="s">
        <v>89</v>
      </c>
      <c r="AF419" s="68" t="s">
        <v>791</v>
      </c>
      <c r="AG419" t="str">
        <f>A419&amp;B419&amp;C419</f>
        <v>88278SINAPI</v>
      </c>
    </row>
    <row r="420" spans="1:33" ht="25.5" x14ac:dyDescent="0.2">
      <c r="A420" s="59" t="s">
        <v>818</v>
      </c>
      <c r="B420" s="60" t="s">
        <v>98</v>
      </c>
      <c r="C420" s="71" t="s">
        <v>46</v>
      </c>
      <c r="D420" s="61" t="s">
        <v>488</v>
      </c>
      <c r="E420" s="61" t="s">
        <v>819</v>
      </c>
      <c r="F420" s="17" t="s">
        <v>511</v>
      </c>
      <c r="G420" s="17">
        <v>1</v>
      </c>
      <c r="H420" s="21">
        <f>IF(
                        C420="INSUMO",
                                        IFERROR(
                                            IF(
                                                INDEX(
                                                    Insumos!C:C,
                                                    MATCH(
                                                        A420&amp;B420,
                                                        Insumos!I:I,
                                                        0)
                                                )="Material",
                                                INDEX(
                                                    Insumos!F:F,
                                                    MATCH(
                                                        A420&amp;B420,
                                                        Insumos!I:I,
                                                        0)
                                                ),
                                                0
                                            ),
                                            "Não encontrado"),
                                        IFERROR(
                                            INDEX(I:I,
                                                MATCH(
                                                    A420&amp;B420,AG:AG,
                                                    0)
                                            ),
                                            "Não encontrado")
                                    )</f>
        <v>0</v>
      </c>
      <c r="I420" s="21">
        <f t="shared" ref="I420:I427" si="122">H420*G420/1</f>
        <v>0</v>
      </c>
      <c r="J420" s="21">
        <f t="shared" ref="J420:K427" si="123">T420 + N420 + L420 + X420 + R420 + P420 + V420</f>
        <v>0.24234</v>
      </c>
      <c r="K420" s="21">
        <f t="shared" si="123"/>
        <v>0.24234</v>
      </c>
      <c r="L420" s="21">
        <f>IF(
                        C420="INSUMO",
                                        IFERROR(
                                            IF(
                                                INDEX(
                                                    Insumos!C:C,
                                                    MATCH(
                                                        A420&amp;B420,
                                                        Insumos!I:I,
                                                        0)
                                                )="Mao_obra",
                                                INDEX(
                                                    Insumos!F:F,
                                                    MATCH(
                                                        A420&amp;B420,
                                                        Insumos!I:I,
                                                        0)
                                                ),
                                                0
                                            ),
                                            "Não encontrado"),
                                        IFERROR(
                                            INDEX(M:M,
                                                MATCH(
                                                    A420&amp;B420,AG:AG,
                                                    0)
                                            ),
                                            "Não encontrado")
                                    )</f>
        <v>0.24234</v>
      </c>
      <c r="M420" s="21">
        <f t="shared" ref="M420:M427" si="124">L420*G420/1</f>
        <v>0.24234</v>
      </c>
      <c r="N420" s="21">
        <f>IF(
                        C420="INSUMO",
                                        IFERROR(
                                            IF(
                                                INDEX(
                                                    Insumos!C:C,
                                                    MATCH(
                                                        A420&amp;B420,
                                                        Insumos!I:I,
                                                        0)
                                                )="Equipamento",
                                                INDEX(
                                                    Insumos!F:F,
                                                    MATCH(
                                                        A420&amp;B420,
                                                        Insumos!I:I,
                                                        0)
                                                ),
                                                0
                                            ),
                                            "Não encontrado"),
                                        IFERROR(
                                            INDEX(O:O,
                                                MATCH(
                                                    A420&amp;B420,AG:AG,
                                                    0)
                                            ),
                                            "Não encontrado")
                                    )</f>
        <v>0</v>
      </c>
      <c r="O420" s="21">
        <f t="shared" ref="O420:O427" si="125">N420*G420/1</f>
        <v>0</v>
      </c>
      <c r="P420" s="21">
        <f>IF(
                        C420="INSUMO",
                                        IFERROR(
                                            IF(
                                                INDEX(
                                                    Insumos!C:C,
                                                    MATCH(
                                                        A420&amp;B420,
                                                        Insumos!I:I,
                                                        0)
                                                )="Transporte",
                                                INDEX(
                                                    Insumos!F:F,
                                                    MATCH(
                                                        A420&amp;B420,
                                                        Insumos!I:I,
                                                        0)
                                                ),
                                                0
                                            ),
                                            "Não encontrado"),
                                        IFERROR(
                                            INDEX(Q:Q,
                                                MATCH(
                                                    A420&amp;B420,AG:AG,
                                                    0)
                                            ),
                                            "Não encontrado")
                                    )</f>
        <v>0</v>
      </c>
      <c r="Q420" s="21">
        <f t="shared" ref="Q420:Q427" si="126">P420*G420/1</f>
        <v>0</v>
      </c>
      <c r="R420" s="21">
        <f>IF(
                        C420="INSUMO",
                                        IFERROR(
                                            IF(
                                                INDEX(
                                                    Insumos!C:C,
                                                    MATCH(
                                                        A420&amp;B420,
                                                        Insumos!I:I,
                                                        0)
                                                )="Terceirizados",
                                                INDEX(
                                                    Insumos!F:F,
                                                    MATCH(
                                                        A420&amp;B420,
                                                        Insumos!I:I,
                                                        0)
                                                ),
                                                0
                                            ),
                                            "Não encontrado"),
                                        IFERROR(
                                            INDEX(S:S,
                                                MATCH(
                                                    A420&amp;B420,AG:AG,
                                                    0)
                                            ),
                                            "Não encontrado")
                                    )</f>
        <v>0</v>
      </c>
      <c r="S420" s="21">
        <f t="shared" ref="S420:S427" si="127">R420*G420/1</f>
        <v>0</v>
      </c>
      <c r="T420" s="21">
        <f>IF(
                        C420="INSUMO",
                                        IFERROR(
                                            IF(
                                                INDEX(
                                                    Insumos!C:C,
                                                    MATCH(
                                                        A420&amp;B420,
                                                        Insumos!I:I,
                                                        0)
                                                )="Comissionamento",
                                                INDEX(
                                                    Insumos!F:F,
                                                    MATCH(
                                                        A420&amp;B420,
                                                        Insumos!I:I,
                                                        0)
                                                ),
                                                0
                                            ),
                                            "Não encontrado"),
                                        IFERROR(
                                            INDEX(U:U,
                                                MATCH(
                                                    A420&amp;B420,AG:AG,
                                                    0)
                                            ),
                                            "Não encontrado")
                                    )</f>
        <v>0</v>
      </c>
      <c r="U420" s="21">
        <f t="shared" ref="U420:U427" si="128">T420*G420/1</f>
        <v>0</v>
      </c>
      <c r="V420" s="21">
        <f>IF(
                        C420="INSUMO",
                                        IFERROR(
                                            IF(
                                                INDEX(
                                                    Insumos!C:C,
                                                    MATCH(
                                                        A420&amp;B420,
                                                        Insumos!I:I,
                                                        0)
                                                )="Verba",
                                                INDEX(
                                                    Insumos!F:F,
                                                    MATCH(
                                                        A420&amp;B420,
                                                        Insumos!I:I,
                                                        0)
                                                ),
                                                0
                                            ),
                                            "Não encontrado"),
                                        IFERROR(
                                            INDEX(W:W,
                                                MATCH(
                                                    A420&amp;B420,AG:AG,
                                                    0)
                                            ),
                                            "Não encontrado")
                                    )</f>
        <v>0</v>
      </c>
      <c r="W420" s="21">
        <f t="shared" ref="W420:W427" si="129">V420*G420/1</f>
        <v>0</v>
      </c>
      <c r="X420" s="21">
        <f>IF(
                        C420="INSUMO",
                                        IFERROR(
                                            IF(
                                                INDEX(
                                                    Insumos!C:C,
                                                    MATCH(
                                                        A420&amp;B420,
                                                        Insumos!I:I,
                                                        0)
                                                )="Outro",
                                                INDEX(
                                                    Insumos!F:F,
                                                    MATCH(
                                                        A420&amp;B420,
                                                        Insumos!I:I,
                                                        0)
                                                ),
                                                0
                                            ),
                                            "Não encontrado"),
                                        IFERROR(
                                            INDEX(Y:Y,
                                                MATCH(
                                                    A420&amp;B420,AG:AG,
                                                    0)
                                            ),
                                            "Não encontrado")
                                    )</f>
        <v>0</v>
      </c>
      <c r="Y420" s="21">
        <f t="shared" ref="Y420:Y427" si="130">X420*G420/1</f>
        <v>0</v>
      </c>
      <c r="Z420" s="21">
        <f>IF(
                            C420="INSUMO",
                            IFERROR(
                                INDEX(
                                    Insumos!F:F,
                                    MATCH(
                                        A420&amp;B420,
                                        Insumos!I:I,
                                        0)
                                ),
                                "Não encontrado"),
                            IFERROR(
                                INDEX(AA:AA,
                                    MATCH(
                                        A420&amp;B420,AG:AG,
                                        0)
                                ),
                                "Não encontrado")
                        )</f>
        <v>0.24234</v>
      </c>
      <c r="AA420" s="21">
        <f t="shared" ref="AA420:AA427" si="131">G420*Z420</f>
        <v>0.24234</v>
      </c>
      <c r="AB420" s="45"/>
      <c r="AC420" s="45"/>
      <c r="AD420" s="61" t="s">
        <v>89</v>
      </c>
      <c r="AE420" s="72"/>
      <c r="AF420" s="72"/>
    </row>
    <row r="421" spans="1:33" x14ac:dyDescent="0.2">
      <c r="A421" s="54" t="s">
        <v>820</v>
      </c>
      <c r="B421" s="55" t="s">
        <v>98</v>
      </c>
      <c r="C421" s="69" t="s">
        <v>58</v>
      </c>
      <c r="D421" s="57" t="s">
        <v>488</v>
      </c>
      <c r="E421" s="57" t="s">
        <v>821</v>
      </c>
      <c r="F421" s="16" t="s">
        <v>511</v>
      </c>
      <c r="G421" s="16">
        <v>1</v>
      </c>
      <c r="H421" s="20">
        <f>IF(
                        C421="INSUMO",
                                        IFERROR(
                                            IF(
                                                INDEX(
                                                    Insumos!C:C,
                                                    MATCH(
                                                        A421&amp;B421,
                                                        Insumos!I:I,
                                                        0)
                                                )="Material",
                                                INDEX(
                                                    Insumos!F:F,
                                                    MATCH(
                                                        A421&amp;B421,
                                                        Insumos!I:I,
                                                        0)
                                                ),
                                                0
                                            ),
                                            "Não encontrado"),
                                        IFERROR(
                                            INDEX(I:I,
                                                MATCH(
                                                    A421&amp;B421,AG:AG,
                                                    0)
                                            ),
                                            "Não encontrado")
                                    )</f>
        <v>0</v>
      </c>
      <c r="I421" s="20">
        <f t="shared" si="122"/>
        <v>0</v>
      </c>
      <c r="J421" s="20">
        <f t="shared" si="123"/>
        <v>21</v>
      </c>
      <c r="K421" s="20">
        <f t="shared" si="123"/>
        <v>21</v>
      </c>
      <c r="L421" s="20">
        <f>IF(
                        C421="INSUMO",
                                        IFERROR(
                                            IF(
                                                INDEX(
                                                    Insumos!C:C,
                                                    MATCH(
                                                        A421&amp;B421,
                                                        Insumos!I:I,
                                                        0)
                                                )="Mao_obra",
                                                INDEX(
                                                    Insumos!F:F,
                                                    MATCH(
                                                        A421&amp;B421,
                                                        Insumos!I:I,
                                                        0)
                                                ),
                                                0
                                            ),
                                            "Não encontrado"),
                                        IFERROR(
                                            INDEX(M:M,
                                                MATCH(
                                                    A421&amp;B421,AG:AG,
                                                    0)
                                            ),
                                            "Não encontrado")
                                    )</f>
        <v>21</v>
      </c>
      <c r="M421" s="20">
        <f t="shared" si="124"/>
        <v>21</v>
      </c>
      <c r="N421" s="20">
        <f>IF(
                        C421="INSUMO",
                                        IFERROR(
                                            IF(
                                                INDEX(
                                                    Insumos!C:C,
                                                    MATCH(
                                                        A421&amp;B421,
                                                        Insumos!I:I,
                                                        0)
                                                )="Equipamento",
                                                INDEX(
                                                    Insumos!F:F,
                                                    MATCH(
                                                        A421&amp;B421,
                                                        Insumos!I:I,
                                                        0)
                                                ),
                                                0
                                            ),
                                            "Não encontrado"),
                                        IFERROR(
                                            INDEX(O:O,
                                                MATCH(
                                                    A421&amp;B421,AG:AG,
                                                    0)
                                            ),
                                            "Não encontrado")
                                    )</f>
        <v>0</v>
      </c>
      <c r="O421" s="20">
        <f t="shared" si="125"/>
        <v>0</v>
      </c>
      <c r="P421" s="20">
        <f>IF(
                        C421="INSUMO",
                                        IFERROR(
                                            IF(
                                                INDEX(
                                                    Insumos!C:C,
                                                    MATCH(
                                                        A421&amp;B421,
                                                        Insumos!I:I,
                                                        0)
                                                )="Transporte",
                                                INDEX(
                                                    Insumos!F:F,
                                                    MATCH(
                                                        A421&amp;B421,
                                                        Insumos!I:I,
                                                        0)
                                                ),
                                                0
                                            ),
                                            "Não encontrado"),
                                        IFERROR(
                                            INDEX(Q:Q,
                                                MATCH(
                                                    A421&amp;B421,AG:AG,
                                                    0)
                                            ),
                                            "Não encontrado")
                                    )</f>
        <v>0</v>
      </c>
      <c r="Q421" s="20">
        <f t="shared" si="126"/>
        <v>0</v>
      </c>
      <c r="R421" s="20">
        <f>IF(
                        C421="INSUMO",
                                        IFERROR(
                                            IF(
                                                INDEX(
                                                    Insumos!C:C,
                                                    MATCH(
                                                        A421&amp;B421,
                                                        Insumos!I:I,
                                                        0)
                                                )="Terceirizados",
                                                INDEX(
                                                    Insumos!F:F,
                                                    MATCH(
                                                        A421&amp;B421,
                                                        Insumos!I:I,
                                                        0)
                                                ),
                                                0
                                            ),
                                            "Não encontrado"),
                                        IFERROR(
                                            INDEX(S:S,
                                                MATCH(
                                                    A421&amp;B421,AG:AG,
                                                    0)
                                            ),
                                            "Não encontrado")
                                    )</f>
        <v>0</v>
      </c>
      <c r="S421" s="20">
        <f t="shared" si="127"/>
        <v>0</v>
      </c>
      <c r="T421" s="20">
        <f>IF(
                        C421="INSUMO",
                                        IFERROR(
                                            IF(
                                                INDEX(
                                                    Insumos!C:C,
                                                    MATCH(
                                                        A421&amp;B421,
                                                        Insumos!I:I,
                                                        0)
                                                )="Comissionamento",
                                                INDEX(
                                                    Insumos!F:F,
                                                    MATCH(
                                                        A421&amp;B421,
                                                        Insumos!I:I,
                                                        0)
                                                ),
                                                0
                                            ),
                                            "Não encontrado"),
                                        IFERROR(
                                            INDEX(U:U,
                                                MATCH(
                                                    A421&amp;B421,AG:AG,
                                                    0)
                                            ),
                                            "Não encontrado")
                                    )</f>
        <v>0</v>
      </c>
      <c r="U421" s="20">
        <f t="shared" si="128"/>
        <v>0</v>
      </c>
      <c r="V421" s="20">
        <f>IF(
                        C421="INSUMO",
                                        IFERROR(
                                            IF(
                                                INDEX(
                                                    Insumos!C:C,
                                                    MATCH(
                                                        A421&amp;B421,
                                                        Insumos!I:I,
                                                        0)
                                                )="Verba",
                                                INDEX(
                                                    Insumos!F:F,
                                                    MATCH(
                                                        A421&amp;B421,
                                                        Insumos!I:I,
                                                        0)
                                                ),
                                                0
                                            ),
                                            "Não encontrado"),
                                        IFERROR(
                                            INDEX(W:W,
                                                MATCH(
                                                    A421&amp;B421,AG:AG,
                                                    0)
                                            ),
                                            "Não encontrado")
                                    )</f>
        <v>0</v>
      </c>
      <c r="W421" s="20">
        <f t="shared" si="129"/>
        <v>0</v>
      </c>
      <c r="X421" s="20">
        <f>IF(
                        C421="INSUMO",
                                        IFERROR(
                                            IF(
                                                INDEX(
                                                    Insumos!C:C,
                                                    MATCH(
                                                        A421&amp;B421,
                                                        Insumos!I:I,
                                                        0)
                                                )="Outro",
                                                INDEX(
                                                    Insumos!F:F,
                                                    MATCH(
                                                        A421&amp;B421,
                                                        Insumos!I:I,
                                                        0)
                                                ),
                                                0
                                            ),
                                            "Não encontrado"),
                                        IFERROR(
                                            INDEX(Y:Y,
                                                MATCH(
                                                    A421&amp;B421,AG:AG,
                                                    0)
                                            ),
                                            "Não encontrado")
                                    )</f>
        <v>0</v>
      </c>
      <c r="Y421" s="20">
        <f t="shared" si="130"/>
        <v>0</v>
      </c>
      <c r="Z421" s="20">
        <f>IF(
                            C421="INSUMO",
                            IFERROR(
                                INDEX(
                                    Insumos!F:F,
                                    MATCH(
                                        A421&amp;B421,
                                        Insumos!I:I,
                                        0)
                                ),
                                "Não encontrado"),
                            IFERROR(
                                INDEX(AA:AA,
                                    MATCH(
                                        A421&amp;B421,AG:AG,
                                        0)
                                ),
                                "Não encontrado")
                        )</f>
        <v>21</v>
      </c>
      <c r="AA421" s="20">
        <f t="shared" si="131"/>
        <v>21</v>
      </c>
      <c r="AB421" s="44"/>
      <c r="AC421" s="44"/>
      <c r="AD421" s="57" t="s">
        <v>89</v>
      </c>
      <c r="AE421" s="70"/>
      <c r="AF421" s="70"/>
    </row>
    <row r="422" spans="1:33" ht="25.5" x14ac:dyDescent="0.2">
      <c r="A422" s="59" t="s">
        <v>822</v>
      </c>
      <c r="B422" s="60" t="s">
        <v>98</v>
      </c>
      <c r="C422" s="71" t="s">
        <v>58</v>
      </c>
      <c r="D422" s="61" t="s">
        <v>488</v>
      </c>
      <c r="E422" s="61" t="s">
        <v>823</v>
      </c>
      <c r="F422" s="17" t="s">
        <v>511</v>
      </c>
      <c r="G422" s="17">
        <v>1</v>
      </c>
      <c r="H422" s="21">
        <f>IF(
                        C422="INSUMO",
                                        IFERROR(
                                            IF(
                                                INDEX(
                                                    Insumos!C:C,
                                                    MATCH(
                                                        A422&amp;B422,
                                                        Insumos!I:I,
                                                        0)
                                                )="Material",
                                                INDEX(
                                                    Insumos!F:F,
                                                    MATCH(
                                                        A422&amp;B422,
                                                        Insumos!I:I,
                                                        0)
                                                ),
                                                0
                                            ),
                                            "Não encontrado"),
                                        IFERROR(
                                            INDEX(I:I,
                                                MATCH(
                                                    A422&amp;B422,AG:AG,
                                                    0)
                                            ),
                                            "Não encontrado")
                                    )</f>
        <v>0.89</v>
      </c>
      <c r="I422" s="21">
        <f t="shared" si="122"/>
        <v>0.89</v>
      </c>
      <c r="J422" s="21">
        <f t="shared" si="123"/>
        <v>0</v>
      </c>
      <c r="K422" s="21">
        <f t="shared" si="123"/>
        <v>0</v>
      </c>
      <c r="L422" s="21">
        <f>IF(
                        C422="INSUMO",
                                        IFERROR(
                                            IF(
                                                INDEX(
                                                    Insumos!C:C,
                                                    MATCH(
                                                        A422&amp;B422,
                                                        Insumos!I:I,
                                                        0)
                                                )="Mao_obra",
                                                INDEX(
                                                    Insumos!F:F,
                                                    MATCH(
                                                        A422&amp;B422,
                                                        Insumos!I:I,
                                                        0)
                                                ),
                                                0
                                            ),
                                            "Não encontrado"),
                                        IFERROR(
                                            INDEX(M:M,
                                                MATCH(
                                                    A422&amp;B422,AG:AG,
                                                    0)
                                            ),
                                            "Não encontrado")
                                    )</f>
        <v>0</v>
      </c>
      <c r="M422" s="21">
        <f t="shared" si="124"/>
        <v>0</v>
      </c>
      <c r="N422" s="21">
        <f>IF(
                        C422="INSUMO",
                                        IFERROR(
                                            IF(
                                                INDEX(
                                                    Insumos!C:C,
                                                    MATCH(
                                                        A422&amp;B422,
                                                        Insumos!I:I,
                                                        0)
                                                )="Equipamento",
                                                INDEX(
                                                    Insumos!F:F,
                                                    MATCH(
                                                        A422&amp;B422,
                                                        Insumos!I:I,
                                                        0)
                                                ),
                                                0
                                            ),
                                            "Não encontrado"),
                                        IFERROR(
                                            INDEX(O:O,
                                                MATCH(
                                                    A422&amp;B422,AG:AG,
                                                    0)
                                            ),
                                            "Não encontrado")
                                    )</f>
        <v>0</v>
      </c>
      <c r="O422" s="21">
        <f t="shared" si="125"/>
        <v>0</v>
      </c>
      <c r="P422" s="21">
        <f>IF(
                        C422="INSUMO",
                                        IFERROR(
                                            IF(
                                                INDEX(
                                                    Insumos!C:C,
                                                    MATCH(
                                                        A422&amp;B422,
                                                        Insumos!I:I,
                                                        0)
                                                )="Transporte",
                                                INDEX(
                                                    Insumos!F:F,
                                                    MATCH(
                                                        A422&amp;B422,
                                                        Insumos!I:I,
                                                        0)
                                                ),
                                                0
                                            ),
                                            "Não encontrado"),
                                        IFERROR(
                                            INDEX(Q:Q,
                                                MATCH(
                                                    A422&amp;B422,AG:AG,
                                                    0)
                                            ),
                                            "Não encontrado")
                                    )</f>
        <v>0</v>
      </c>
      <c r="Q422" s="21">
        <f t="shared" si="126"/>
        <v>0</v>
      </c>
      <c r="R422" s="21">
        <f>IF(
                        C422="INSUMO",
                                        IFERROR(
                                            IF(
                                                INDEX(
                                                    Insumos!C:C,
                                                    MATCH(
                                                        A422&amp;B422,
                                                        Insumos!I:I,
                                                        0)
                                                )="Terceirizados",
                                                INDEX(
                                                    Insumos!F:F,
                                                    MATCH(
                                                        A422&amp;B422,
                                                        Insumos!I:I,
                                                        0)
                                                ),
                                                0
                                            ),
                                            "Não encontrado"),
                                        IFERROR(
                                            INDEX(S:S,
                                                MATCH(
                                                    A422&amp;B422,AG:AG,
                                                    0)
                                            ),
                                            "Não encontrado")
                                    )</f>
        <v>0</v>
      </c>
      <c r="S422" s="21">
        <f t="shared" si="127"/>
        <v>0</v>
      </c>
      <c r="T422" s="21">
        <f>IF(
                        C422="INSUMO",
                                        IFERROR(
                                            IF(
                                                INDEX(
                                                    Insumos!C:C,
                                                    MATCH(
                                                        A422&amp;B422,
                                                        Insumos!I:I,
                                                        0)
                                                )="Comissionamento",
                                                INDEX(
                                                    Insumos!F:F,
                                                    MATCH(
                                                        A422&amp;B422,
                                                        Insumos!I:I,
                                                        0)
                                                ),
                                                0
                                            ),
                                            "Não encontrado"),
                                        IFERROR(
                                            INDEX(U:U,
                                                MATCH(
                                                    A422&amp;B422,AG:AG,
                                                    0)
                                            ),
                                            "Não encontrado")
                                    )</f>
        <v>0</v>
      </c>
      <c r="U422" s="21">
        <f t="shared" si="128"/>
        <v>0</v>
      </c>
      <c r="V422" s="21">
        <f>IF(
                        C422="INSUMO",
                                        IFERROR(
                                            IF(
                                                INDEX(
                                                    Insumos!C:C,
                                                    MATCH(
                                                        A422&amp;B422,
                                                        Insumos!I:I,
                                                        0)
                                                )="Verba",
                                                INDEX(
                                                    Insumos!F:F,
                                                    MATCH(
                                                        A422&amp;B422,
                                                        Insumos!I:I,
                                                        0)
                                                ),
                                                0
                                            ),
                                            "Não encontrado"),
                                        IFERROR(
                                            INDEX(W:W,
                                                MATCH(
                                                    A422&amp;B422,AG:AG,
                                                    0)
                                            ),
                                            "Não encontrado")
                                    )</f>
        <v>0</v>
      </c>
      <c r="W422" s="21">
        <f t="shared" si="129"/>
        <v>0</v>
      </c>
      <c r="X422" s="21">
        <f>IF(
                        C422="INSUMO",
                                        IFERROR(
                                            IF(
                                                INDEX(
                                                    Insumos!C:C,
                                                    MATCH(
                                                        A422&amp;B422,
                                                        Insumos!I:I,
                                                        0)
                                                )="Outro",
                                                INDEX(
                                                    Insumos!F:F,
                                                    MATCH(
                                                        A422&amp;B422,
                                                        Insumos!I:I,
                                                        0)
                                                ),
                                                0
                                            ),
                                            "Não encontrado"),
                                        IFERROR(
                                            INDEX(Y:Y,
                                                MATCH(
                                                    A422&amp;B422,AG:AG,
                                                    0)
                                            ),
                                            "Não encontrado")
                                    )</f>
        <v>0</v>
      </c>
      <c r="Y422" s="21">
        <f t="shared" si="130"/>
        <v>0</v>
      </c>
      <c r="Z422" s="21">
        <f>IF(
                            C422="INSUMO",
                            IFERROR(
                                INDEX(
                                    Insumos!F:F,
                                    MATCH(
                                        A422&amp;B422,
                                        Insumos!I:I,
                                        0)
                                ),
                                "Não encontrado"),
                            IFERROR(
                                INDEX(AA:AA,
                                    MATCH(
                                        A422&amp;B422,AG:AG,
                                        0)
                                ),
                                "Não encontrado")
                        )</f>
        <v>0.89</v>
      </c>
      <c r="AA422" s="21">
        <f t="shared" si="131"/>
        <v>0.89</v>
      </c>
      <c r="AB422" s="45"/>
      <c r="AC422" s="45"/>
      <c r="AD422" s="61" t="s">
        <v>89</v>
      </c>
      <c r="AE422" s="72"/>
      <c r="AF422" s="72"/>
    </row>
    <row r="423" spans="1:33" ht="25.5" x14ac:dyDescent="0.2">
      <c r="A423" s="54" t="s">
        <v>824</v>
      </c>
      <c r="B423" s="55" t="s">
        <v>98</v>
      </c>
      <c r="C423" s="69" t="s">
        <v>58</v>
      </c>
      <c r="D423" s="57" t="s">
        <v>488</v>
      </c>
      <c r="E423" s="57" t="s">
        <v>825</v>
      </c>
      <c r="F423" s="16" t="s">
        <v>511</v>
      </c>
      <c r="G423" s="16">
        <v>1</v>
      </c>
      <c r="H423" s="20">
        <f>IF(
                        C423="INSUMO",
                                        IFERROR(
                                            IF(
                                                INDEX(
                                                    Insumos!C:C,
                                                    MATCH(
                                                        A423&amp;B423,
                                                        Insumos!I:I,
                                                        0)
                                                )="Material",
                                                INDEX(
                                                    Insumos!F:F,
                                                    MATCH(
                                                        A423&amp;B423,
                                                        Insumos!I:I,
                                                        0)
                                                ),
                                                0
                                            ),
                                            "Não encontrado"),
                                        IFERROR(
                                            INDEX(I:I,
                                                MATCH(
                                                    A423&amp;B423,AG:AG,
                                                    0)
                                            ),
                                            "Não encontrado")
                                    )</f>
        <v>0.01</v>
      </c>
      <c r="I423" s="20">
        <f t="shared" si="122"/>
        <v>0.01</v>
      </c>
      <c r="J423" s="20">
        <f t="shared" si="123"/>
        <v>0</v>
      </c>
      <c r="K423" s="20">
        <f t="shared" si="123"/>
        <v>0</v>
      </c>
      <c r="L423" s="20">
        <f>IF(
                        C423="INSUMO",
                                        IFERROR(
                                            IF(
                                                INDEX(
                                                    Insumos!C:C,
                                                    MATCH(
                                                        A423&amp;B423,
                                                        Insumos!I:I,
                                                        0)
                                                )="Mao_obra",
                                                INDEX(
                                                    Insumos!F:F,
                                                    MATCH(
                                                        A423&amp;B423,
                                                        Insumos!I:I,
                                                        0)
                                                ),
                                                0
                                            ),
                                            "Não encontrado"),
                                        IFERROR(
                                            INDEX(M:M,
                                                MATCH(
                                                    A423&amp;B423,AG:AG,
                                                    0)
                                            ),
                                            "Não encontrado")
                                    )</f>
        <v>0</v>
      </c>
      <c r="M423" s="20">
        <f t="shared" si="124"/>
        <v>0</v>
      </c>
      <c r="N423" s="20">
        <f>IF(
                        C423="INSUMO",
                                        IFERROR(
                                            IF(
                                                INDEX(
                                                    Insumos!C:C,
                                                    MATCH(
                                                        A423&amp;B423,
                                                        Insumos!I:I,
                                                        0)
                                                )="Equipamento",
                                                INDEX(
                                                    Insumos!F:F,
                                                    MATCH(
                                                        A423&amp;B423,
                                                        Insumos!I:I,
                                                        0)
                                                ),
                                                0
                                            ),
                                            "Não encontrado"),
                                        IFERROR(
                                            INDEX(O:O,
                                                MATCH(
                                                    A423&amp;B423,AG:AG,
                                                    0)
                                            ),
                                            "Não encontrado")
                                    )</f>
        <v>0</v>
      </c>
      <c r="O423" s="20">
        <f t="shared" si="125"/>
        <v>0</v>
      </c>
      <c r="P423" s="20">
        <f>IF(
                        C423="INSUMO",
                                        IFERROR(
                                            IF(
                                                INDEX(
                                                    Insumos!C:C,
                                                    MATCH(
                                                        A423&amp;B423,
                                                        Insumos!I:I,
                                                        0)
                                                )="Transporte",
                                                INDEX(
                                                    Insumos!F:F,
                                                    MATCH(
                                                        A423&amp;B423,
                                                        Insumos!I:I,
                                                        0)
                                                ),
                                                0
                                            ),
                                            "Não encontrado"),
                                        IFERROR(
                                            INDEX(Q:Q,
                                                MATCH(
                                                    A423&amp;B423,AG:AG,
                                                    0)
                                            ),
                                            "Não encontrado")
                                    )</f>
        <v>0</v>
      </c>
      <c r="Q423" s="20">
        <f t="shared" si="126"/>
        <v>0</v>
      </c>
      <c r="R423" s="20">
        <f>IF(
                        C423="INSUMO",
                                        IFERROR(
                                            IF(
                                                INDEX(
                                                    Insumos!C:C,
                                                    MATCH(
                                                        A423&amp;B423,
                                                        Insumos!I:I,
                                                        0)
                                                )="Terceirizados",
                                                INDEX(
                                                    Insumos!F:F,
                                                    MATCH(
                                                        A423&amp;B423,
                                                        Insumos!I:I,
                                                        0)
                                                ),
                                                0
                                            ),
                                            "Não encontrado"),
                                        IFERROR(
                                            INDEX(S:S,
                                                MATCH(
                                                    A423&amp;B423,AG:AG,
                                                    0)
                                            ),
                                            "Não encontrado")
                                    )</f>
        <v>0</v>
      </c>
      <c r="S423" s="20">
        <f t="shared" si="127"/>
        <v>0</v>
      </c>
      <c r="T423" s="20">
        <f>IF(
                        C423="INSUMO",
                                        IFERROR(
                                            IF(
                                                INDEX(
                                                    Insumos!C:C,
                                                    MATCH(
                                                        A423&amp;B423,
                                                        Insumos!I:I,
                                                        0)
                                                )="Comissionamento",
                                                INDEX(
                                                    Insumos!F:F,
                                                    MATCH(
                                                        A423&amp;B423,
                                                        Insumos!I:I,
                                                        0)
                                                ),
                                                0
                                            ),
                                            "Não encontrado"),
                                        IFERROR(
                                            INDEX(U:U,
                                                MATCH(
                                                    A423&amp;B423,AG:AG,
                                                    0)
                                            ),
                                            "Não encontrado")
                                    )</f>
        <v>0</v>
      </c>
      <c r="U423" s="20">
        <f t="shared" si="128"/>
        <v>0</v>
      </c>
      <c r="V423" s="20">
        <f>IF(
                        C423="INSUMO",
                                        IFERROR(
                                            IF(
                                                INDEX(
                                                    Insumos!C:C,
                                                    MATCH(
                                                        A423&amp;B423,
                                                        Insumos!I:I,
                                                        0)
                                                )="Verba",
                                                INDEX(
                                                    Insumos!F:F,
                                                    MATCH(
                                                        A423&amp;B423,
                                                        Insumos!I:I,
                                                        0)
                                                ),
                                                0
                                            ),
                                            "Não encontrado"),
                                        IFERROR(
                                            INDEX(W:W,
                                                MATCH(
                                                    A423&amp;B423,AG:AG,
                                                    0)
                                            ),
                                            "Não encontrado")
                                    )</f>
        <v>0</v>
      </c>
      <c r="W423" s="20">
        <f t="shared" si="129"/>
        <v>0</v>
      </c>
      <c r="X423" s="20">
        <f>IF(
                        C423="INSUMO",
                                        IFERROR(
                                            IF(
                                                INDEX(
                                                    Insumos!C:C,
                                                    MATCH(
                                                        A423&amp;B423,
                                                        Insumos!I:I,
                                                        0)
                                                )="Outro",
                                                INDEX(
                                                    Insumos!F:F,
                                                    MATCH(
                                                        A423&amp;B423,
                                                        Insumos!I:I,
                                                        0)
                                                ),
                                                0
                                            ),
                                            "Não encontrado"),
                                        IFERROR(
                                            INDEX(Y:Y,
                                                MATCH(
                                                    A423&amp;B423,AG:AG,
                                                    0)
                                            ),
                                            "Não encontrado")
                                    )</f>
        <v>0</v>
      </c>
      <c r="Y423" s="20">
        <f t="shared" si="130"/>
        <v>0</v>
      </c>
      <c r="Z423" s="20">
        <f>IF(
                            C423="INSUMO",
                            IFERROR(
                                INDEX(
                                    Insumos!F:F,
                                    MATCH(
                                        A423&amp;B423,
                                        Insumos!I:I,
                                        0)
                                ),
                                "Não encontrado"),
                            IFERROR(
                                INDEX(AA:AA,
                                    MATCH(
                                        A423&amp;B423,AG:AG,
                                        0)
                                ),
                                "Não encontrado")
                        )</f>
        <v>0.01</v>
      </c>
      <c r="AA423" s="20">
        <f t="shared" si="131"/>
        <v>0.01</v>
      </c>
      <c r="AB423" s="44"/>
      <c r="AC423" s="44"/>
      <c r="AD423" s="57" t="s">
        <v>89</v>
      </c>
      <c r="AE423" s="70"/>
      <c r="AF423" s="70"/>
    </row>
    <row r="424" spans="1:33" x14ac:dyDescent="0.2">
      <c r="A424" s="59" t="s">
        <v>798</v>
      </c>
      <c r="B424" s="60" t="s">
        <v>98</v>
      </c>
      <c r="C424" s="71" t="s">
        <v>58</v>
      </c>
      <c r="D424" s="61" t="s">
        <v>488</v>
      </c>
      <c r="E424" s="61" t="s">
        <v>799</v>
      </c>
      <c r="F424" s="17" t="s">
        <v>511</v>
      </c>
      <c r="G424" s="17">
        <v>1</v>
      </c>
      <c r="H424" s="21">
        <f>IF(
                        C424="INSUMO",
                                        IFERROR(
                                            IF(
                                                INDEX(
                                                    Insumos!C:C,
                                                    MATCH(
                                                        A424&amp;B424,
                                                        Insumos!I:I,
                                                        0)
                                                )="Material",
                                                INDEX(
                                                    Insumos!F:F,
                                                    MATCH(
                                                        A424&amp;B424,
                                                        Insumos!I:I,
                                                        0)
                                                ),
                                                0
                                            ),
                                            "Não encontrado"),
                                        IFERROR(
                                            INDEX(I:I,
                                                MATCH(
                                                    A424&amp;B424,AG:AG,
                                                    0)
                                            ),
                                            "Não encontrado")
                                    )</f>
        <v>0.08</v>
      </c>
      <c r="I424" s="21">
        <f t="shared" si="122"/>
        <v>0.08</v>
      </c>
      <c r="J424" s="21">
        <f t="shared" si="123"/>
        <v>0</v>
      </c>
      <c r="K424" s="21">
        <f t="shared" si="123"/>
        <v>0</v>
      </c>
      <c r="L424" s="21">
        <f>IF(
                        C424="INSUMO",
                                        IFERROR(
                                            IF(
                                                INDEX(
                                                    Insumos!C:C,
                                                    MATCH(
                                                        A424&amp;B424,
                                                        Insumos!I:I,
                                                        0)
                                                )="Mao_obra",
                                                INDEX(
                                                    Insumos!F:F,
                                                    MATCH(
                                                        A424&amp;B424,
                                                        Insumos!I:I,
                                                        0)
                                                ),
                                                0
                                            ),
                                            "Não encontrado"),
                                        IFERROR(
                                            INDEX(M:M,
                                                MATCH(
                                                    A424&amp;B424,AG:AG,
                                                    0)
                                            ),
                                            "Não encontrado")
                                    )</f>
        <v>0</v>
      </c>
      <c r="M424" s="21">
        <f t="shared" si="124"/>
        <v>0</v>
      </c>
      <c r="N424" s="21">
        <f>IF(
                        C424="INSUMO",
                                        IFERROR(
                                            IF(
                                                INDEX(
                                                    Insumos!C:C,
                                                    MATCH(
                                                        A424&amp;B424,
                                                        Insumos!I:I,
                                                        0)
                                                )="Equipamento",
                                                INDEX(
                                                    Insumos!F:F,
                                                    MATCH(
                                                        A424&amp;B424,
                                                        Insumos!I:I,
                                                        0)
                                                ),
                                                0
                                            ),
                                            "Não encontrado"),
                                        IFERROR(
                                            INDEX(O:O,
                                                MATCH(
                                                    A424&amp;B424,AG:AG,
                                                    0)
                                            ),
                                            "Não encontrado")
                                    )</f>
        <v>0</v>
      </c>
      <c r="O424" s="21">
        <f t="shared" si="125"/>
        <v>0</v>
      </c>
      <c r="P424" s="21">
        <f>IF(
                        C424="INSUMO",
                                        IFERROR(
                                            IF(
                                                INDEX(
                                                    Insumos!C:C,
                                                    MATCH(
                                                        A424&amp;B424,
                                                        Insumos!I:I,
                                                        0)
                                                )="Transporte",
                                                INDEX(
                                                    Insumos!F:F,
                                                    MATCH(
                                                        A424&amp;B424,
                                                        Insumos!I:I,
                                                        0)
                                                ),
                                                0
                                            ),
                                            "Não encontrado"),
                                        IFERROR(
                                            INDEX(Q:Q,
                                                MATCH(
                                                    A424&amp;B424,AG:AG,
                                                    0)
                                            ),
                                            "Não encontrado")
                                    )</f>
        <v>0</v>
      </c>
      <c r="Q424" s="21">
        <f t="shared" si="126"/>
        <v>0</v>
      </c>
      <c r="R424" s="21">
        <f>IF(
                        C424="INSUMO",
                                        IFERROR(
                                            IF(
                                                INDEX(
                                                    Insumos!C:C,
                                                    MATCH(
                                                        A424&amp;B424,
                                                        Insumos!I:I,
                                                        0)
                                                )="Terceirizados",
                                                INDEX(
                                                    Insumos!F:F,
                                                    MATCH(
                                                        A424&amp;B424,
                                                        Insumos!I:I,
                                                        0)
                                                ),
                                                0
                                            ),
                                            "Não encontrado"),
                                        IFERROR(
                                            INDEX(S:S,
                                                MATCH(
                                                    A424&amp;B424,AG:AG,
                                                    0)
                                            ),
                                            "Não encontrado")
                                    )</f>
        <v>0</v>
      </c>
      <c r="S424" s="21">
        <f t="shared" si="127"/>
        <v>0</v>
      </c>
      <c r="T424" s="21">
        <f>IF(
                        C424="INSUMO",
                                        IFERROR(
                                            IF(
                                                INDEX(
                                                    Insumos!C:C,
                                                    MATCH(
                                                        A424&amp;B424,
                                                        Insumos!I:I,
                                                        0)
                                                )="Comissionamento",
                                                INDEX(
                                                    Insumos!F:F,
                                                    MATCH(
                                                        A424&amp;B424,
                                                        Insumos!I:I,
                                                        0)
                                                ),
                                                0
                                            ),
                                            "Não encontrado"),
                                        IFERROR(
                                            INDEX(U:U,
                                                MATCH(
                                                    A424&amp;B424,AG:AG,
                                                    0)
                                            ),
                                            "Não encontrado")
                                    )</f>
        <v>0</v>
      </c>
      <c r="U424" s="21">
        <f t="shared" si="128"/>
        <v>0</v>
      </c>
      <c r="V424" s="21">
        <f>IF(
                        C424="INSUMO",
                                        IFERROR(
                                            IF(
                                                INDEX(
                                                    Insumos!C:C,
                                                    MATCH(
                                                        A424&amp;B424,
                                                        Insumos!I:I,
                                                        0)
                                                )="Verba",
                                                INDEX(
                                                    Insumos!F:F,
                                                    MATCH(
                                                        A424&amp;B424,
                                                        Insumos!I:I,
                                                        0)
                                                ),
                                                0
                                            ),
                                            "Não encontrado"),
                                        IFERROR(
                                            INDEX(W:W,
                                                MATCH(
                                                    A424&amp;B424,AG:AG,
                                                    0)
                                            ),
                                            "Não encontrado")
                                    )</f>
        <v>0</v>
      </c>
      <c r="W424" s="21">
        <f t="shared" si="129"/>
        <v>0</v>
      </c>
      <c r="X424" s="21">
        <f>IF(
                        C424="INSUMO",
                                        IFERROR(
                                            IF(
                                                INDEX(
                                                    Insumos!C:C,
                                                    MATCH(
                                                        A424&amp;B424,
                                                        Insumos!I:I,
                                                        0)
                                                )="Outro",
                                                INDEX(
                                                    Insumos!F:F,
                                                    MATCH(
                                                        A424&amp;B424,
                                                        Insumos!I:I,
                                                        0)
                                                ),
                                                0
                                            ),
                                            "Não encontrado"),
                                        IFERROR(
                                            INDEX(Y:Y,
                                                MATCH(
                                                    A424&amp;B424,AG:AG,
                                                    0)
                                            ),
                                            "Não encontrado")
                                    )</f>
        <v>0</v>
      </c>
      <c r="Y424" s="21">
        <f t="shared" si="130"/>
        <v>0</v>
      </c>
      <c r="Z424" s="21">
        <f>IF(
                            C424="INSUMO",
                            IFERROR(
                                INDEX(
                                    Insumos!F:F,
                                    MATCH(
                                        A424&amp;B424,
                                        Insumos!I:I,
                                        0)
                                ),
                                "Não encontrado"),
                            IFERROR(
                                INDEX(AA:AA,
                                    MATCH(
                                        A424&amp;B424,AG:AG,
                                        0)
                                ),
                                "Não encontrado")
                        )</f>
        <v>0.08</v>
      </c>
      <c r="AA424" s="21">
        <f t="shared" si="131"/>
        <v>0.08</v>
      </c>
      <c r="AB424" s="45"/>
      <c r="AC424" s="45"/>
      <c r="AD424" s="61" t="s">
        <v>89</v>
      </c>
      <c r="AE424" s="72"/>
      <c r="AF424" s="72"/>
    </row>
    <row r="425" spans="1:33" x14ac:dyDescent="0.2">
      <c r="A425" s="54" t="s">
        <v>800</v>
      </c>
      <c r="B425" s="55" t="s">
        <v>98</v>
      </c>
      <c r="C425" s="69" t="s">
        <v>58</v>
      </c>
      <c r="D425" s="57" t="s">
        <v>488</v>
      </c>
      <c r="E425" s="57" t="s">
        <v>801</v>
      </c>
      <c r="F425" s="16" t="s">
        <v>511</v>
      </c>
      <c r="G425" s="16">
        <v>1</v>
      </c>
      <c r="H425" s="20">
        <f>IF(
                        C425="INSUMO",
                                        IFERROR(
                                            IF(
                                                INDEX(
                                                    Insumos!C:C,
                                                    MATCH(
                                                        A425&amp;B425,
                                                        Insumos!I:I,
                                                        0)
                                                )="Material",
                                                INDEX(
                                                    Insumos!F:F,
                                                    MATCH(
                                                        A425&amp;B425,
                                                        Insumos!I:I,
                                                        0)
                                                ),
                                                0
                                            ),
                                            "Não encontrado"),
                                        IFERROR(
                                            INDEX(I:I,
                                                MATCH(
                                                    A425&amp;B425,AG:AG,
                                                    0)
                                            ),
                                            "Não encontrado")
                                    )</f>
        <v>1.43</v>
      </c>
      <c r="I425" s="20">
        <f t="shared" si="122"/>
        <v>1.43</v>
      </c>
      <c r="J425" s="20">
        <f t="shared" si="123"/>
        <v>0</v>
      </c>
      <c r="K425" s="20">
        <f t="shared" si="123"/>
        <v>0</v>
      </c>
      <c r="L425" s="20">
        <f>IF(
                        C425="INSUMO",
                                        IFERROR(
                                            IF(
                                                INDEX(
                                                    Insumos!C:C,
                                                    MATCH(
                                                        A425&amp;B425,
                                                        Insumos!I:I,
                                                        0)
                                                )="Mao_obra",
                                                INDEX(
                                                    Insumos!F:F,
                                                    MATCH(
                                                        A425&amp;B425,
                                                        Insumos!I:I,
                                                        0)
                                                ),
                                                0
                                            ),
                                            "Não encontrado"),
                                        IFERROR(
                                            INDEX(M:M,
                                                MATCH(
                                                    A425&amp;B425,AG:AG,
                                                    0)
                                            ),
                                            "Não encontrado")
                                    )</f>
        <v>0</v>
      </c>
      <c r="M425" s="20">
        <f t="shared" si="124"/>
        <v>0</v>
      </c>
      <c r="N425" s="20">
        <f>IF(
                        C425="INSUMO",
                                        IFERROR(
                                            IF(
                                                INDEX(
                                                    Insumos!C:C,
                                                    MATCH(
                                                        A425&amp;B425,
                                                        Insumos!I:I,
                                                        0)
                                                )="Equipamento",
                                                INDEX(
                                                    Insumos!F:F,
                                                    MATCH(
                                                        A425&amp;B425,
                                                        Insumos!I:I,
                                                        0)
                                                ),
                                                0
                                            ),
                                            "Não encontrado"),
                                        IFERROR(
                                            INDEX(O:O,
                                                MATCH(
                                                    A425&amp;B425,AG:AG,
                                                    0)
                                            ),
                                            "Não encontrado")
                                    )</f>
        <v>0</v>
      </c>
      <c r="O425" s="20">
        <f t="shared" si="125"/>
        <v>0</v>
      </c>
      <c r="P425" s="20">
        <f>IF(
                        C425="INSUMO",
                                        IFERROR(
                                            IF(
                                                INDEX(
                                                    Insumos!C:C,
                                                    MATCH(
                                                        A425&amp;B425,
                                                        Insumos!I:I,
                                                        0)
                                                )="Transporte",
                                                INDEX(
                                                    Insumos!F:F,
                                                    MATCH(
                                                        A425&amp;B425,
                                                        Insumos!I:I,
                                                        0)
                                                ),
                                                0
                                            ),
                                            "Não encontrado"),
                                        IFERROR(
                                            INDEX(Q:Q,
                                                MATCH(
                                                    A425&amp;B425,AG:AG,
                                                    0)
                                            ),
                                            "Não encontrado")
                                    )</f>
        <v>0</v>
      </c>
      <c r="Q425" s="20">
        <f t="shared" si="126"/>
        <v>0</v>
      </c>
      <c r="R425" s="20">
        <f>IF(
                        C425="INSUMO",
                                        IFERROR(
                                            IF(
                                                INDEX(
                                                    Insumos!C:C,
                                                    MATCH(
                                                        A425&amp;B425,
                                                        Insumos!I:I,
                                                        0)
                                                )="Terceirizados",
                                                INDEX(
                                                    Insumos!F:F,
                                                    MATCH(
                                                        A425&amp;B425,
                                                        Insumos!I:I,
                                                        0)
                                                ),
                                                0
                                            ),
                                            "Não encontrado"),
                                        IFERROR(
                                            INDEX(S:S,
                                                MATCH(
                                                    A425&amp;B425,AG:AG,
                                                    0)
                                            ),
                                            "Não encontrado")
                                    )</f>
        <v>0</v>
      </c>
      <c r="S425" s="20">
        <f t="shared" si="127"/>
        <v>0</v>
      </c>
      <c r="T425" s="20">
        <f>IF(
                        C425="INSUMO",
                                        IFERROR(
                                            IF(
                                                INDEX(
                                                    Insumos!C:C,
                                                    MATCH(
                                                        A425&amp;B425,
                                                        Insumos!I:I,
                                                        0)
                                                )="Comissionamento",
                                                INDEX(
                                                    Insumos!F:F,
                                                    MATCH(
                                                        A425&amp;B425,
                                                        Insumos!I:I,
                                                        0)
                                                ),
                                                0
                                            ),
                                            "Não encontrado"),
                                        IFERROR(
                                            INDEX(U:U,
                                                MATCH(
                                                    A425&amp;B425,AG:AG,
                                                    0)
                                            ),
                                            "Não encontrado")
                                    )</f>
        <v>0</v>
      </c>
      <c r="U425" s="20">
        <f t="shared" si="128"/>
        <v>0</v>
      </c>
      <c r="V425" s="20">
        <f>IF(
                        C425="INSUMO",
                                        IFERROR(
                                            IF(
                                                INDEX(
                                                    Insumos!C:C,
                                                    MATCH(
                                                        A425&amp;B425,
                                                        Insumos!I:I,
                                                        0)
                                                )="Verba",
                                                INDEX(
                                                    Insumos!F:F,
                                                    MATCH(
                                                        A425&amp;B425,
                                                        Insumos!I:I,
                                                        0)
                                                ),
                                                0
                                            ),
                                            "Não encontrado"),
                                        IFERROR(
                                            INDEX(W:W,
                                                MATCH(
                                                    A425&amp;B425,AG:AG,
                                                    0)
                                            ),
                                            "Não encontrado")
                                    )</f>
        <v>0</v>
      </c>
      <c r="W425" s="20">
        <f t="shared" si="129"/>
        <v>0</v>
      </c>
      <c r="X425" s="20">
        <f>IF(
                        C425="INSUMO",
                                        IFERROR(
                                            IF(
                                                INDEX(
                                                    Insumos!C:C,
                                                    MATCH(
                                                        A425&amp;B425,
                                                        Insumos!I:I,
                                                        0)
                                                )="Outro",
                                                INDEX(
                                                    Insumos!F:F,
                                                    MATCH(
                                                        A425&amp;B425,
                                                        Insumos!I:I,
                                                        0)
                                                ),
                                                0
                                            ),
                                            "Não encontrado"),
                                        IFERROR(
                                            INDEX(Y:Y,
                                                MATCH(
                                                    A425&amp;B425,AG:AG,
                                                    0)
                                            ),
                                            "Não encontrado")
                                    )</f>
        <v>0</v>
      </c>
      <c r="Y425" s="20">
        <f t="shared" si="130"/>
        <v>0</v>
      </c>
      <c r="Z425" s="20">
        <f>IF(
                            C425="INSUMO",
                            IFERROR(
                                INDEX(
                                    Insumos!F:F,
                                    MATCH(
                                        A425&amp;B425,
                                        Insumos!I:I,
                                        0)
                                ),
                                "Não encontrado"),
                            IFERROR(
                                INDEX(AA:AA,
                                    MATCH(
                                        A425&amp;B425,AG:AG,
                                        0)
                                ),
                                "Não encontrado")
                        )</f>
        <v>1.43</v>
      </c>
      <c r="AA425" s="20">
        <f t="shared" si="131"/>
        <v>1.43</v>
      </c>
      <c r="AB425" s="44"/>
      <c r="AC425" s="44"/>
      <c r="AD425" s="57" t="s">
        <v>89</v>
      </c>
      <c r="AE425" s="70"/>
      <c r="AF425" s="70"/>
    </row>
    <row r="426" spans="1:33" ht="25.5" x14ac:dyDescent="0.2">
      <c r="A426" s="59" t="s">
        <v>802</v>
      </c>
      <c r="B426" s="60" t="s">
        <v>98</v>
      </c>
      <c r="C426" s="71" t="s">
        <v>58</v>
      </c>
      <c r="D426" s="61" t="s">
        <v>488</v>
      </c>
      <c r="E426" s="61" t="s">
        <v>803</v>
      </c>
      <c r="F426" s="17" t="s">
        <v>511</v>
      </c>
      <c r="G426" s="17">
        <v>1</v>
      </c>
      <c r="H426" s="21">
        <f>IF(
                        C426="INSUMO",
                                        IFERROR(
                                            IF(
                                                INDEX(
                                                    Insumos!C:C,
                                                    MATCH(
                                                        A426&amp;B426,
                                                        Insumos!I:I,
                                                        0)
                                                )="Material",
                                                INDEX(
                                                    Insumos!F:F,
                                                    MATCH(
                                                        A426&amp;B426,
                                                        Insumos!I:I,
                                                        0)
                                                ),
                                                0
                                            ),
                                            "Não encontrado"),
                                        IFERROR(
                                            INDEX(I:I,
                                                MATCH(
                                                    A426&amp;B426,AG:AG,
                                                    0)
                                            ),
                                            "Não encontrado")
                                    )</f>
        <v>0.61</v>
      </c>
      <c r="I426" s="21">
        <f t="shared" si="122"/>
        <v>0.61</v>
      </c>
      <c r="J426" s="21">
        <f t="shared" si="123"/>
        <v>0</v>
      </c>
      <c r="K426" s="21">
        <f t="shared" si="123"/>
        <v>0</v>
      </c>
      <c r="L426" s="21">
        <f>IF(
                        C426="INSUMO",
                                        IFERROR(
                                            IF(
                                                INDEX(
                                                    Insumos!C:C,
                                                    MATCH(
                                                        A426&amp;B426,
                                                        Insumos!I:I,
                                                        0)
                                                )="Mao_obra",
                                                INDEX(
                                                    Insumos!F:F,
                                                    MATCH(
                                                        A426&amp;B426,
                                                        Insumos!I:I,
                                                        0)
                                                ),
                                                0
                                            ),
                                            "Não encontrado"),
                                        IFERROR(
                                            INDEX(M:M,
                                                MATCH(
                                                    A426&amp;B426,AG:AG,
                                                    0)
                                            ),
                                            "Não encontrado")
                                    )</f>
        <v>0</v>
      </c>
      <c r="M426" s="21">
        <f t="shared" si="124"/>
        <v>0</v>
      </c>
      <c r="N426" s="21">
        <f>IF(
                        C426="INSUMO",
                                        IFERROR(
                                            IF(
                                                INDEX(
                                                    Insumos!C:C,
                                                    MATCH(
                                                        A426&amp;B426,
                                                        Insumos!I:I,
                                                        0)
                                                )="Equipamento",
                                                INDEX(
                                                    Insumos!F:F,
                                                    MATCH(
                                                        A426&amp;B426,
                                                        Insumos!I:I,
                                                        0)
                                                ),
                                                0
                                            ),
                                            "Não encontrado"),
                                        IFERROR(
                                            INDEX(O:O,
                                                MATCH(
                                                    A426&amp;B426,AG:AG,
                                                    0)
                                            ),
                                            "Não encontrado")
                                    )</f>
        <v>0</v>
      </c>
      <c r="O426" s="21">
        <f t="shared" si="125"/>
        <v>0</v>
      </c>
      <c r="P426" s="21">
        <f>IF(
                        C426="INSUMO",
                                        IFERROR(
                                            IF(
                                                INDEX(
                                                    Insumos!C:C,
                                                    MATCH(
                                                        A426&amp;B426,
                                                        Insumos!I:I,
                                                        0)
                                                )="Transporte",
                                                INDEX(
                                                    Insumos!F:F,
                                                    MATCH(
                                                        A426&amp;B426,
                                                        Insumos!I:I,
                                                        0)
                                                ),
                                                0
                                            ),
                                            "Não encontrado"),
                                        IFERROR(
                                            INDEX(Q:Q,
                                                MATCH(
                                                    A426&amp;B426,AG:AG,
                                                    0)
                                            ),
                                            "Não encontrado")
                                    )</f>
        <v>0</v>
      </c>
      <c r="Q426" s="21">
        <f t="shared" si="126"/>
        <v>0</v>
      </c>
      <c r="R426" s="21">
        <f>IF(
                        C426="INSUMO",
                                        IFERROR(
                                            IF(
                                                INDEX(
                                                    Insumos!C:C,
                                                    MATCH(
                                                        A426&amp;B426,
                                                        Insumos!I:I,
                                                        0)
                                                )="Terceirizados",
                                                INDEX(
                                                    Insumos!F:F,
                                                    MATCH(
                                                        A426&amp;B426,
                                                        Insumos!I:I,
                                                        0)
                                                ),
                                                0
                                            ),
                                            "Não encontrado"),
                                        IFERROR(
                                            INDEX(S:S,
                                                MATCH(
                                                    A426&amp;B426,AG:AG,
                                                    0)
                                            ),
                                            "Não encontrado")
                                    )</f>
        <v>0</v>
      </c>
      <c r="S426" s="21">
        <f t="shared" si="127"/>
        <v>0</v>
      </c>
      <c r="T426" s="21">
        <f>IF(
                        C426="INSUMO",
                                        IFERROR(
                                            IF(
                                                INDEX(
                                                    Insumos!C:C,
                                                    MATCH(
                                                        A426&amp;B426,
                                                        Insumos!I:I,
                                                        0)
                                                )="Comissionamento",
                                                INDEX(
                                                    Insumos!F:F,
                                                    MATCH(
                                                        A426&amp;B426,
                                                        Insumos!I:I,
                                                        0)
                                                ),
                                                0
                                            ),
                                            "Não encontrado"),
                                        IFERROR(
                                            INDEX(U:U,
                                                MATCH(
                                                    A426&amp;B426,AG:AG,
                                                    0)
                                            ),
                                            "Não encontrado")
                                    )</f>
        <v>0</v>
      </c>
      <c r="U426" s="21">
        <f t="shared" si="128"/>
        <v>0</v>
      </c>
      <c r="V426" s="21">
        <f>IF(
                        C426="INSUMO",
                                        IFERROR(
                                            IF(
                                                INDEX(
                                                    Insumos!C:C,
                                                    MATCH(
                                                        A426&amp;B426,
                                                        Insumos!I:I,
                                                        0)
                                                )="Verba",
                                                INDEX(
                                                    Insumos!F:F,
                                                    MATCH(
                                                        A426&amp;B426,
                                                        Insumos!I:I,
                                                        0)
                                                ),
                                                0
                                            ),
                                            "Não encontrado"),
                                        IFERROR(
                                            INDEX(W:W,
                                                MATCH(
                                                    A426&amp;B426,AG:AG,
                                                    0)
                                            ),
                                            "Não encontrado")
                                    )</f>
        <v>0</v>
      </c>
      <c r="W426" s="21">
        <f t="shared" si="129"/>
        <v>0</v>
      </c>
      <c r="X426" s="21">
        <f>IF(
                        C426="INSUMO",
                                        IFERROR(
                                            IF(
                                                INDEX(
                                                    Insumos!C:C,
                                                    MATCH(
                                                        A426&amp;B426,
                                                        Insumos!I:I,
                                                        0)
                                                )="Outro",
                                                INDEX(
                                                    Insumos!F:F,
                                                    MATCH(
                                                        A426&amp;B426,
                                                        Insumos!I:I,
                                                        0)
                                                ),
                                                0
                                            ),
                                            "Não encontrado"),
                                        IFERROR(
                                            INDEX(Y:Y,
                                                MATCH(
                                                    A426&amp;B426,AG:AG,
                                                    0)
                                            ),
                                            "Não encontrado")
                                    )</f>
        <v>0</v>
      </c>
      <c r="Y426" s="21">
        <f t="shared" si="130"/>
        <v>0</v>
      </c>
      <c r="Z426" s="21">
        <f>IF(
                            C426="INSUMO",
                            IFERROR(
                                INDEX(
                                    Insumos!F:F,
                                    MATCH(
                                        A426&amp;B426,
                                        Insumos!I:I,
                                        0)
                                ),
                                "Não encontrado"),
                            IFERROR(
                                INDEX(AA:AA,
                                    MATCH(
                                        A426&amp;B426,AG:AG,
                                        0)
                                ),
                                "Não encontrado")
                        )</f>
        <v>0.61</v>
      </c>
      <c r="AA426" s="21">
        <f t="shared" si="131"/>
        <v>0.61</v>
      </c>
      <c r="AB426" s="45"/>
      <c r="AC426" s="45"/>
      <c r="AD426" s="61" t="s">
        <v>89</v>
      </c>
      <c r="AE426" s="72"/>
      <c r="AF426" s="72"/>
    </row>
    <row r="427" spans="1:33" ht="25.5" x14ac:dyDescent="0.2">
      <c r="A427" s="54" t="s">
        <v>804</v>
      </c>
      <c r="B427" s="55" t="s">
        <v>98</v>
      </c>
      <c r="C427" s="69" t="s">
        <v>58</v>
      </c>
      <c r="D427" s="57" t="s">
        <v>488</v>
      </c>
      <c r="E427" s="57" t="s">
        <v>805</v>
      </c>
      <c r="F427" s="16" t="s">
        <v>511</v>
      </c>
      <c r="G427" s="16">
        <v>1</v>
      </c>
      <c r="H427" s="20">
        <f>IF(
                        C427="INSUMO",
                                        IFERROR(
                                            IF(
                                                INDEX(
                                                    Insumos!C:C,
                                                    MATCH(
                                                        A427&amp;B427,
                                                        Insumos!I:I,
                                                        0)
                                                )="Material",
                                                INDEX(
                                                    Insumos!F:F,
                                                    MATCH(
                                                        A427&amp;B427,
                                                        Insumos!I:I,
                                                        0)
                                                ),
                                                0
                                            ),
                                            "Não encontrado"),
                                        IFERROR(
                                            INDEX(I:I,
                                                MATCH(
                                                    A427&amp;B427,AG:AG,
                                                    0)
                                            ),
                                            "Não encontrado")
                                    )</f>
        <v>0.01</v>
      </c>
      <c r="I427" s="20">
        <f t="shared" si="122"/>
        <v>0.01</v>
      </c>
      <c r="J427" s="20">
        <f t="shared" si="123"/>
        <v>0</v>
      </c>
      <c r="K427" s="20">
        <f t="shared" si="123"/>
        <v>0</v>
      </c>
      <c r="L427" s="20">
        <f>IF(
                        C427="INSUMO",
                                        IFERROR(
                                            IF(
                                                INDEX(
                                                    Insumos!C:C,
                                                    MATCH(
                                                        A427&amp;B427,
                                                        Insumos!I:I,
                                                        0)
                                                )="Mao_obra",
                                                INDEX(
                                                    Insumos!F:F,
                                                    MATCH(
                                                        A427&amp;B427,
                                                        Insumos!I:I,
                                                        0)
                                                ),
                                                0
                                            ),
                                            "Não encontrado"),
                                        IFERROR(
                                            INDEX(M:M,
                                                MATCH(
                                                    A427&amp;B427,AG:AG,
                                                    0)
                                            ),
                                            "Não encontrado")
                                    )</f>
        <v>0</v>
      </c>
      <c r="M427" s="20">
        <f t="shared" si="124"/>
        <v>0</v>
      </c>
      <c r="N427" s="20">
        <f>IF(
                        C427="INSUMO",
                                        IFERROR(
                                            IF(
                                                INDEX(
                                                    Insumos!C:C,
                                                    MATCH(
                                                        A427&amp;B427,
                                                        Insumos!I:I,
                                                        0)
                                                )="Equipamento",
                                                INDEX(
                                                    Insumos!F:F,
                                                    MATCH(
                                                        A427&amp;B427,
                                                        Insumos!I:I,
                                                        0)
                                                ),
                                                0
                                            ),
                                            "Não encontrado"),
                                        IFERROR(
                                            INDEX(O:O,
                                                MATCH(
                                                    A427&amp;B427,AG:AG,
                                                    0)
                                            ),
                                            "Não encontrado")
                                    )</f>
        <v>0</v>
      </c>
      <c r="O427" s="20">
        <f t="shared" si="125"/>
        <v>0</v>
      </c>
      <c r="P427" s="20">
        <f>IF(
                        C427="INSUMO",
                                        IFERROR(
                                            IF(
                                                INDEX(
                                                    Insumos!C:C,
                                                    MATCH(
                                                        A427&amp;B427,
                                                        Insumos!I:I,
                                                        0)
                                                )="Transporte",
                                                INDEX(
                                                    Insumos!F:F,
                                                    MATCH(
                                                        A427&amp;B427,
                                                        Insumos!I:I,
                                                        0)
                                                ),
                                                0
                                            ),
                                            "Não encontrado"),
                                        IFERROR(
                                            INDEX(Q:Q,
                                                MATCH(
                                                    A427&amp;B427,AG:AG,
                                                    0)
                                            ),
                                            "Não encontrado")
                                    )</f>
        <v>0</v>
      </c>
      <c r="Q427" s="20">
        <f t="shared" si="126"/>
        <v>0</v>
      </c>
      <c r="R427" s="20">
        <f>IF(
                        C427="INSUMO",
                                        IFERROR(
                                            IF(
                                                INDEX(
                                                    Insumos!C:C,
                                                    MATCH(
                                                        A427&amp;B427,
                                                        Insumos!I:I,
                                                        0)
                                                )="Terceirizados",
                                                INDEX(
                                                    Insumos!F:F,
                                                    MATCH(
                                                        A427&amp;B427,
                                                        Insumos!I:I,
                                                        0)
                                                ),
                                                0
                                            ),
                                            "Não encontrado"),
                                        IFERROR(
                                            INDEX(S:S,
                                                MATCH(
                                                    A427&amp;B427,AG:AG,
                                                    0)
                                            ),
                                            "Não encontrado")
                                    )</f>
        <v>0</v>
      </c>
      <c r="S427" s="20">
        <f t="shared" si="127"/>
        <v>0</v>
      </c>
      <c r="T427" s="20">
        <f>IF(
                        C427="INSUMO",
                                        IFERROR(
                                            IF(
                                                INDEX(
                                                    Insumos!C:C,
                                                    MATCH(
                                                        A427&amp;B427,
                                                        Insumos!I:I,
                                                        0)
                                                )="Comissionamento",
                                                INDEX(
                                                    Insumos!F:F,
                                                    MATCH(
                                                        A427&amp;B427,
                                                        Insumos!I:I,
                                                        0)
                                                ),
                                                0
                                            ),
                                            "Não encontrado"),
                                        IFERROR(
                                            INDEX(U:U,
                                                MATCH(
                                                    A427&amp;B427,AG:AG,
                                                    0)
                                            ),
                                            "Não encontrado")
                                    )</f>
        <v>0</v>
      </c>
      <c r="U427" s="20">
        <f t="shared" si="128"/>
        <v>0</v>
      </c>
      <c r="V427" s="20">
        <f>IF(
                        C427="INSUMO",
                                        IFERROR(
                                            IF(
                                                INDEX(
                                                    Insumos!C:C,
                                                    MATCH(
                                                        A427&amp;B427,
                                                        Insumos!I:I,
                                                        0)
                                                )="Verba",
                                                INDEX(
                                                    Insumos!F:F,
                                                    MATCH(
                                                        A427&amp;B427,
                                                        Insumos!I:I,
                                                        0)
                                                ),
                                                0
                                            ),
                                            "Não encontrado"),
                                        IFERROR(
                                            INDEX(W:W,
                                                MATCH(
                                                    A427&amp;B427,AG:AG,
                                                    0)
                                            ),
                                            "Não encontrado")
                                    )</f>
        <v>0</v>
      </c>
      <c r="W427" s="20">
        <f t="shared" si="129"/>
        <v>0</v>
      </c>
      <c r="X427" s="20">
        <f>IF(
                        C427="INSUMO",
                                        IFERROR(
                                            IF(
                                                INDEX(
                                                    Insumos!C:C,
                                                    MATCH(
                                                        A427&amp;B427,
                                                        Insumos!I:I,
                                                        0)
                                                )="Outro",
                                                INDEX(
                                                    Insumos!F:F,
                                                    MATCH(
                                                        A427&amp;B427,
                                                        Insumos!I:I,
                                                        0)
                                                ),
                                                0
                                            ),
                                            "Não encontrado"),
                                        IFERROR(
                                            INDEX(Y:Y,
                                                MATCH(
                                                    A427&amp;B427,AG:AG,
                                                    0)
                                            ),
                                            "Não encontrado")
                                    )</f>
        <v>0</v>
      </c>
      <c r="Y427" s="20">
        <f t="shared" si="130"/>
        <v>0</v>
      </c>
      <c r="Z427" s="20">
        <f>IF(
                            C427="INSUMO",
                            IFERROR(
                                INDEX(
                                    Insumos!F:F,
                                    MATCH(
                                        A427&amp;B427,
                                        Insumos!I:I,
                                        0)
                                ),
                                "Não encontrado"),
                            IFERROR(
                                INDEX(AA:AA,
                                    MATCH(
                                        A427&amp;B427,AG:AG,
                                        0)
                                ),
                                "Não encontrado")
                        )</f>
        <v>0.01</v>
      </c>
      <c r="AA427" s="20">
        <f t="shared" si="131"/>
        <v>0.01</v>
      </c>
      <c r="AB427" s="44"/>
      <c r="AC427" s="44"/>
      <c r="AD427" s="57" t="s">
        <v>89</v>
      </c>
      <c r="AE427" s="70"/>
      <c r="AF427" s="70"/>
    </row>
    <row r="428" spans="1:33" ht="25.5" x14ac:dyDescent="0.2">
      <c r="A428" s="63" t="s">
        <v>818</v>
      </c>
      <c r="B428" s="64" t="s">
        <v>98</v>
      </c>
      <c r="C428" s="65" t="s">
        <v>89</v>
      </c>
      <c r="D428" s="66" t="s">
        <v>488</v>
      </c>
      <c r="E428" s="66" t="s">
        <v>819</v>
      </c>
      <c r="F428" s="67" t="s">
        <v>511</v>
      </c>
      <c r="G428" s="22"/>
      <c r="H428" s="23"/>
      <c r="I428" s="23">
        <f>SUM(I429:I429)</f>
        <v>0</v>
      </c>
      <c r="J428" s="23"/>
      <c r="K428" s="23">
        <f>SUM(K429:K429)</f>
        <v>0.24234</v>
      </c>
      <c r="L428" s="23"/>
      <c r="M428" s="23">
        <f>SUM(M429:M429)</f>
        <v>0.24234</v>
      </c>
      <c r="N428" s="23"/>
      <c r="O428" s="23">
        <f>SUM(O429:O429)</f>
        <v>0</v>
      </c>
      <c r="P428" s="23"/>
      <c r="Q428" s="23">
        <f>SUM(Q429:Q429)</f>
        <v>0</v>
      </c>
      <c r="R428" s="23"/>
      <c r="S428" s="23">
        <f>SUM(S429:S429)</f>
        <v>0</v>
      </c>
      <c r="T428" s="23"/>
      <c r="U428" s="23">
        <f>SUM(U429:U429)</f>
        <v>0</v>
      </c>
      <c r="V428" s="23"/>
      <c r="W428" s="23">
        <f>SUM(W429:W429)</f>
        <v>0</v>
      </c>
      <c r="X428" s="23"/>
      <c r="Y428" s="23">
        <f>SUM(Y429:Y429)</f>
        <v>0</v>
      </c>
      <c r="Z428" s="23"/>
      <c r="AA428" s="23">
        <f>SUM(AA429:AA429)</f>
        <v>0.24234</v>
      </c>
      <c r="AB428" s="43" t="s">
        <v>89</v>
      </c>
      <c r="AC428" s="43"/>
      <c r="AD428" s="66" t="s">
        <v>89</v>
      </c>
      <c r="AE428" s="68" t="s">
        <v>89</v>
      </c>
      <c r="AF428" s="68" t="s">
        <v>791</v>
      </c>
      <c r="AG428" t="str">
        <f>A428&amp;B428&amp;C428</f>
        <v>95344SINAPI</v>
      </c>
    </row>
    <row r="429" spans="1:33" x14ac:dyDescent="0.2">
      <c r="A429" s="59" t="s">
        <v>820</v>
      </c>
      <c r="B429" s="60" t="s">
        <v>98</v>
      </c>
      <c r="C429" s="71" t="s">
        <v>58</v>
      </c>
      <c r="D429" s="61" t="s">
        <v>488</v>
      </c>
      <c r="E429" s="61" t="s">
        <v>821</v>
      </c>
      <c r="F429" s="17" t="s">
        <v>511</v>
      </c>
      <c r="G429" s="17">
        <v>1.154E-2</v>
      </c>
      <c r="H429" s="21">
        <f>IF(
                        C429="INSUMO",
                                        IFERROR(
                                            IF(
                                                INDEX(
                                                    Insumos!C:C,
                                                    MATCH(
                                                        A429&amp;B429,
                                                        Insumos!I:I,
                                                        0)
                                                )="Material",
                                                INDEX(
                                                    Insumos!F:F,
                                                    MATCH(
                                                        A429&amp;B429,
                                                        Insumos!I:I,
                                                        0)
                                                ),
                                                0
                                            ),
                                            "Não encontrado"),
                                        IFERROR(
                                            INDEX(I:I,
                                                MATCH(
                                                    A429&amp;B429,AG:AG,
                                                    0)
                                            ),
                                            "Não encontrado")
                                    )</f>
        <v>0</v>
      </c>
      <c r="I429" s="21">
        <f>H429*G429/1</f>
        <v>0</v>
      </c>
      <c r="J429" s="21">
        <f>T429 + N429 + L429 + X429 + R429 + P429 + V429</f>
        <v>21</v>
      </c>
      <c r="K429" s="21">
        <f>U429 + O429 + M429 + Y429 + S429 + Q429 + W429</f>
        <v>0.24234</v>
      </c>
      <c r="L429" s="21">
        <f>IF(
                        C429="INSUMO",
                                        IFERROR(
                                            IF(
                                                INDEX(
                                                    Insumos!C:C,
                                                    MATCH(
                                                        A429&amp;B429,
                                                        Insumos!I:I,
                                                        0)
                                                )="Mao_obra",
                                                INDEX(
                                                    Insumos!F:F,
                                                    MATCH(
                                                        A429&amp;B429,
                                                        Insumos!I:I,
                                                        0)
                                                ),
                                                0
                                            ),
                                            "Não encontrado"),
                                        IFERROR(
                                            INDEX(M:M,
                                                MATCH(
                                                    A429&amp;B429,AG:AG,
                                                    0)
                                            ),
                                            "Não encontrado")
                                    )</f>
        <v>21</v>
      </c>
      <c r="M429" s="21">
        <f>L429*G429/1</f>
        <v>0.24234</v>
      </c>
      <c r="N429" s="21">
        <f>IF(
                        C429="INSUMO",
                                        IFERROR(
                                            IF(
                                                INDEX(
                                                    Insumos!C:C,
                                                    MATCH(
                                                        A429&amp;B429,
                                                        Insumos!I:I,
                                                        0)
                                                )="Equipamento",
                                                INDEX(
                                                    Insumos!F:F,
                                                    MATCH(
                                                        A429&amp;B429,
                                                        Insumos!I:I,
                                                        0)
                                                ),
                                                0
                                            ),
                                            "Não encontrado"),
                                        IFERROR(
                                            INDEX(O:O,
                                                MATCH(
                                                    A429&amp;B429,AG:AG,
                                                    0)
                                            ),
                                            "Não encontrado")
                                    )</f>
        <v>0</v>
      </c>
      <c r="O429" s="21">
        <f>N429*G429/1</f>
        <v>0</v>
      </c>
      <c r="P429" s="21">
        <f>IF(
                        C429="INSUMO",
                                        IFERROR(
                                            IF(
                                                INDEX(
                                                    Insumos!C:C,
                                                    MATCH(
                                                        A429&amp;B429,
                                                        Insumos!I:I,
                                                        0)
                                                )="Transporte",
                                                INDEX(
                                                    Insumos!F:F,
                                                    MATCH(
                                                        A429&amp;B429,
                                                        Insumos!I:I,
                                                        0)
                                                ),
                                                0
                                            ),
                                            "Não encontrado"),
                                        IFERROR(
                                            INDEX(Q:Q,
                                                MATCH(
                                                    A429&amp;B429,AG:AG,
                                                    0)
                                            ),
                                            "Não encontrado")
                                    )</f>
        <v>0</v>
      </c>
      <c r="Q429" s="21">
        <f>P429*G429/1</f>
        <v>0</v>
      </c>
      <c r="R429" s="21">
        <f>IF(
                        C429="INSUMO",
                                        IFERROR(
                                            IF(
                                                INDEX(
                                                    Insumos!C:C,
                                                    MATCH(
                                                        A429&amp;B429,
                                                        Insumos!I:I,
                                                        0)
                                                )="Terceirizados",
                                                INDEX(
                                                    Insumos!F:F,
                                                    MATCH(
                                                        A429&amp;B429,
                                                        Insumos!I:I,
                                                        0)
                                                ),
                                                0
                                            ),
                                            "Não encontrado"),
                                        IFERROR(
                                            INDEX(S:S,
                                                MATCH(
                                                    A429&amp;B429,AG:AG,
                                                    0)
                                            ),
                                            "Não encontrado")
                                    )</f>
        <v>0</v>
      </c>
      <c r="S429" s="21">
        <f>R429*G429/1</f>
        <v>0</v>
      </c>
      <c r="T429" s="21">
        <f>IF(
                        C429="INSUMO",
                                        IFERROR(
                                            IF(
                                                INDEX(
                                                    Insumos!C:C,
                                                    MATCH(
                                                        A429&amp;B429,
                                                        Insumos!I:I,
                                                        0)
                                                )="Comissionamento",
                                                INDEX(
                                                    Insumos!F:F,
                                                    MATCH(
                                                        A429&amp;B429,
                                                        Insumos!I:I,
                                                        0)
                                                ),
                                                0
                                            ),
                                            "Não encontrado"),
                                        IFERROR(
                                            INDEX(U:U,
                                                MATCH(
                                                    A429&amp;B429,AG:AG,
                                                    0)
                                            ),
                                            "Não encontrado")
                                    )</f>
        <v>0</v>
      </c>
      <c r="U429" s="21">
        <f>T429*G429/1</f>
        <v>0</v>
      </c>
      <c r="V429" s="21">
        <f>IF(
                        C429="INSUMO",
                                        IFERROR(
                                            IF(
                                                INDEX(
                                                    Insumos!C:C,
                                                    MATCH(
                                                        A429&amp;B429,
                                                        Insumos!I:I,
                                                        0)
                                                )="Verba",
                                                INDEX(
                                                    Insumos!F:F,
                                                    MATCH(
                                                        A429&amp;B429,
                                                        Insumos!I:I,
                                                        0)
                                                ),
                                                0
                                            ),
                                            "Não encontrado"),
                                        IFERROR(
                                            INDEX(W:W,
                                                MATCH(
                                                    A429&amp;B429,AG:AG,
                                                    0)
                                            ),
                                            "Não encontrado")
                                    )</f>
        <v>0</v>
      </c>
      <c r="W429" s="21">
        <f>V429*G429/1</f>
        <v>0</v>
      </c>
      <c r="X429" s="21">
        <f>IF(
                        C429="INSUMO",
                                        IFERROR(
                                            IF(
                                                INDEX(
                                                    Insumos!C:C,
                                                    MATCH(
                                                        A429&amp;B429,
                                                        Insumos!I:I,
                                                        0)
                                                )="Outro",
                                                INDEX(
                                                    Insumos!F:F,
                                                    MATCH(
                                                        A429&amp;B429,
                                                        Insumos!I:I,
                                                        0)
                                                ),
                                                0
                                            ),
                                            "Não encontrado"),
                                        IFERROR(
                                            INDEX(Y:Y,
                                                MATCH(
                                                    A429&amp;B429,AG:AG,
                                                    0)
                                            ),
                                            "Não encontrado")
                                    )</f>
        <v>0</v>
      </c>
      <c r="Y429" s="21">
        <f>X429*G429/1</f>
        <v>0</v>
      </c>
      <c r="Z429" s="21">
        <f>IF(
                            C429="INSUMO",
                            IFERROR(
                                INDEX(
                                    Insumos!F:F,
                                    MATCH(
                                        A429&amp;B429,
                                        Insumos!I:I,
                                        0)
                                ),
                                "Não encontrado"),
                            IFERROR(
                                INDEX(AA:AA,
                                    MATCH(
                                        A429&amp;B429,AG:AG,
                                        0)
                                ),
                                "Não encontrado")
                        )</f>
        <v>21</v>
      </c>
      <c r="AA429" s="21">
        <f>G429*Z429</f>
        <v>0.24234</v>
      </c>
      <c r="AB429" s="45"/>
      <c r="AC429" s="45"/>
      <c r="AD429" s="61" t="s">
        <v>89</v>
      </c>
      <c r="AE429" s="72"/>
      <c r="AF429" s="72"/>
    </row>
    <row r="430" spans="1:33" ht="25.5" x14ac:dyDescent="0.2">
      <c r="A430" s="63" t="s">
        <v>559</v>
      </c>
      <c r="B430" s="64" t="s">
        <v>98</v>
      </c>
      <c r="C430" s="65" t="s">
        <v>89</v>
      </c>
      <c r="D430" s="66" t="s">
        <v>488</v>
      </c>
      <c r="E430" s="66" t="s">
        <v>560</v>
      </c>
      <c r="F430" s="67" t="s">
        <v>511</v>
      </c>
      <c r="G430" s="22"/>
      <c r="H430" s="23"/>
      <c r="I430" s="23">
        <f>SUM(I431:I438)</f>
        <v>6.03</v>
      </c>
      <c r="J430" s="23"/>
      <c r="K430" s="23">
        <f>SUM(K431:K438)</f>
        <v>25.7444612</v>
      </c>
      <c r="L430" s="23"/>
      <c r="M430" s="23">
        <f>SUM(M431:M438)</f>
        <v>25.7444612</v>
      </c>
      <c r="N430" s="23"/>
      <c r="O430" s="23">
        <f>SUM(O431:O438)</f>
        <v>0</v>
      </c>
      <c r="P430" s="23"/>
      <c r="Q430" s="23">
        <f>SUM(Q431:Q438)</f>
        <v>0</v>
      </c>
      <c r="R430" s="23"/>
      <c r="S430" s="23">
        <f>SUM(S431:S438)</f>
        <v>0</v>
      </c>
      <c r="T430" s="23"/>
      <c r="U430" s="23">
        <f>SUM(U431:U438)</f>
        <v>0</v>
      </c>
      <c r="V430" s="23"/>
      <c r="W430" s="23">
        <f>SUM(W431:W438)</f>
        <v>0</v>
      </c>
      <c r="X430" s="23"/>
      <c r="Y430" s="23">
        <f>SUM(Y431:Y438)</f>
        <v>0</v>
      </c>
      <c r="Z430" s="23"/>
      <c r="AA430" s="23">
        <f>SUM(AA431:AA438)</f>
        <v>31.774461200000001</v>
      </c>
      <c r="AB430" s="43" t="s">
        <v>89</v>
      </c>
      <c r="AC430" s="43"/>
      <c r="AD430" s="66" t="s">
        <v>89</v>
      </c>
      <c r="AE430" s="68" t="s">
        <v>89</v>
      </c>
      <c r="AF430" s="68" t="s">
        <v>791</v>
      </c>
      <c r="AG430" t="str">
        <f>A430&amp;B430&amp;C430</f>
        <v>88310SINAPI</v>
      </c>
    </row>
    <row r="431" spans="1:33" ht="25.5" x14ac:dyDescent="0.2">
      <c r="A431" s="59" t="s">
        <v>826</v>
      </c>
      <c r="B431" s="60" t="s">
        <v>98</v>
      </c>
      <c r="C431" s="71" t="s">
        <v>46</v>
      </c>
      <c r="D431" s="61" t="s">
        <v>488</v>
      </c>
      <c r="E431" s="61" t="s">
        <v>827</v>
      </c>
      <c r="F431" s="17" t="s">
        <v>511</v>
      </c>
      <c r="G431" s="17">
        <v>1</v>
      </c>
      <c r="H431" s="21">
        <f>IF(
                        C431="INSUMO",
                                        IFERROR(
                                            IF(
                                                INDEX(
                                                    Insumos!C:C,
                                                    MATCH(
                                                        A431&amp;B431,
                                                        Insumos!I:I,
                                                        0)
                                                )="Material",
                                                INDEX(
                                                    Insumos!F:F,
                                                    MATCH(
                                                        A431&amp;B431,
                                                        Insumos!I:I,
                                                        0)
                                                ),
                                                0
                                            ),
                                            "Não encontrado"),
                                        IFERROR(
                                            INDEX(I:I,
                                                MATCH(
                                                    A431&amp;B431,AG:AG,
                                                    0)
                                            ),
                                            "Não encontrado")
                                    )</f>
        <v>0</v>
      </c>
      <c r="I431" s="21">
        <f t="shared" ref="I431:I438" si="132">H431*G431/1</f>
        <v>0</v>
      </c>
      <c r="J431" s="21">
        <f t="shared" ref="J431:K438" si="133">T431 + N431 + L431 + X431 + R431 + P431 + V431</f>
        <v>0.37446120000000005</v>
      </c>
      <c r="K431" s="21">
        <f t="shared" si="133"/>
        <v>0.37446120000000005</v>
      </c>
      <c r="L431" s="21">
        <f>IF(
                        C431="INSUMO",
                                        IFERROR(
                                            IF(
                                                INDEX(
                                                    Insumos!C:C,
                                                    MATCH(
                                                        A431&amp;B431,
                                                        Insumos!I:I,
                                                        0)
                                                )="Mao_obra",
                                                INDEX(
                                                    Insumos!F:F,
                                                    MATCH(
                                                        A431&amp;B431,
                                                        Insumos!I:I,
                                                        0)
                                                ),
                                                0
                                            ),
                                            "Não encontrado"),
                                        IFERROR(
                                            INDEX(M:M,
                                                MATCH(
                                                    A431&amp;B431,AG:AG,
                                                    0)
                                            ),
                                            "Não encontrado")
                                    )</f>
        <v>0.37446120000000005</v>
      </c>
      <c r="M431" s="21">
        <f t="shared" ref="M431:M438" si="134">L431*G431/1</f>
        <v>0.37446120000000005</v>
      </c>
      <c r="N431" s="21">
        <f>IF(
                        C431="INSUMO",
                                        IFERROR(
                                            IF(
                                                INDEX(
                                                    Insumos!C:C,
                                                    MATCH(
                                                        A431&amp;B431,
                                                        Insumos!I:I,
                                                        0)
                                                )="Equipamento",
                                                INDEX(
                                                    Insumos!F:F,
                                                    MATCH(
                                                        A431&amp;B431,
                                                        Insumos!I:I,
                                                        0)
                                                ),
                                                0
                                            ),
                                            "Não encontrado"),
                                        IFERROR(
                                            INDEX(O:O,
                                                MATCH(
                                                    A431&amp;B431,AG:AG,
                                                    0)
                                            ),
                                            "Não encontrado")
                                    )</f>
        <v>0</v>
      </c>
      <c r="O431" s="21">
        <f t="shared" ref="O431:O438" si="135">N431*G431/1</f>
        <v>0</v>
      </c>
      <c r="P431" s="21">
        <f>IF(
                        C431="INSUMO",
                                        IFERROR(
                                            IF(
                                                INDEX(
                                                    Insumos!C:C,
                                                    MATCH(
                                                        A431&amp;B431,
                                                        Insumos!I:I,
                                                        0)
                                                )="Transporte",
                                                INDEX(
                                                    Insumos!F:F,
                                                    MATCH(
                                                        A431&amp;B431,
                                                        Insumos!I:I,
                                                        0)
                                                ),
                                                0
                                            ),
                                            "Não encontrado"),
                                        IFERROR(
                                            INDEX(Q:Q,
                                                MATCH(
                                                    A431&amp;B431,AG:AG,
                                                    0)
                                            ),
                                            "Não encontrado")
                                    )</f>
        <v>0</v>
      </c>
      <c r="Q431" s="21">
        <f t="shared" ref="Q431:Q438" si="136">P431*G431/1</f>
        <v>0</v>
      </c>
      <c r="R431" s="21">
        <f>IF(
                        C431="INSUMO",
                                        IFERROR(
                                            IF(
                                                INDEX(
                                                    Insumos!C:C,
                                                    MATCH(
                                                        A431&amp;B431,
                                                        Insumos!I:I,
                                                        0)
                                                )="Terceirizados",
                                                INDEX(
                                                    Insumos!F:F,
                                                    MATCH(
                                                        A431&amp;B431,
                                                        Insumos!I:I,
                                                        0)
                                                ),
                                                0
                                            ),
                                            "Não encontrado"),
                                        IFERROR(
                                            INDEX(S:S,
                                                MATCH(
                                                    A431&amp;B431,AG:AG,
                                                    0)
                                            ),
                                            "Não encontrado")
                                    )</f>
        <v>0</v>
      </c>
      <c r="S431" s="21">
        <f t="shared" ref="S431:S438" si="137">R431*G431/1</f>
        <v>0</v>
      </c>
      <c r="T431" s="21">
        <f>IF(
                        C431="INSUMO",
                                        IFERROR(
                                            IF(
                                                INDEX(
                                                    Insumos!C:C,
                                                    MATCH(
                                                        A431&amp;B431,
                                                        Insumos!I:I,
                                                        0)
                                                )="Comissionamento",
                                                INDEX(
                                                    Insumos!F:F,
                                                    MATCH(
                                                        A431&amp;B431,
                                                        Insumos!I:I,
                                                        0)
                                                ),
                                                0
                                            ),
                                            "Não encontrado"),
                                        IFERROR(
                                            INDEX(U:U,
                                                MATCH(
                                                    A431&amp;B431,AG:AG,
                                                    0)
                                            ),
                                            "Não encontrado")
                                    )</f>
        <v>0</v>
      </c>
      <c r="U431" s="21">
        <f t="shared" ref="U431:U438" si="138">T431*G431/1</f>
        <v>0</v>
      </c>
      <c r="V431" s="21">
        <f>IF(
                        C431="INSUMO",
                                        IFERROR(
                                            IF(
                                                INDEX(
                                                    Insumos!C:C,
                                                    MATCH(
                                                        A431&amp;B431,
                                                        Insumos!I:I,
                                                        0)
                                                )="Verba",
                                                INDEX(
                                                    Insumos!F:F,
                                                    MATCH(
                                                        A431&amp;B431,
                                                        Insumos!I:I,
                                                        0)
                                                ),
                                                0
                                            ),
                                            "Não encontrado"),
                                        IFERROR(
                                            INDEX(W:W,
                                                MATCH(
                                                    A431&amp;B431,AG:AG,
                                                    0)
                                            ),
                                            "Não encontrado")
                                    )</f>
        <v>0</v>
      </c>
      <c r="W431" s="21">
        <f t="shared" ref="W431:W438" si="139">V431*G431/1</f>
        <v>0</v>
      </c>
      <c r="X431" s="21">
        <f>IF(
                        C431="INSUMO",
                                        IFERROR(
                                            IF(
                                                INDEX(
                                                    Insumos!C:C,
                                                    MATCH(
                                                        A431&amp;B431,
                                                        Insumos!I:I,
                                                        0)
                                                )="Outro",
                                                INDEX(
                                                    Insumos!F:F,
                                                    MATCH(
                                                        A431&amp;B431,
                                                        Insumos!I:I,
                                                        0)
                                                ),
                                                0
                                            ),
                                            "Não encontrado"),
                                        IFERROR(
                                            INDEX(Y:Y,
                                                MATCH(
                                                    A431&amp;B431,AG:AG,
                                                    0)
                                            ),
                                            "Não encontrado")
                                    )</f>
        <v>0</v>
      </c>
      <c r="Y431" s="21">
        <f t="shared" ref="Y431:Y438" si="140">X431*G431/1</f>
        <v>0</v>
      </c>
      <c r="Z431" s="21">
        <f>IF(
                            C431="INSUMO",
                            IFERROR(
                                INDEX(
                                    Insumos!F:F,
                                    MATCH(
                                        A431&amp;B431,
                                        Insumos!I:I,
                                        0)
                                ),
                                "Não encontrado"),
                            IFERROR(
                                INDEX(AA:AA,
                                    MATCH(
                                        A431&amp;B431,AG:AG,
                                        0)
                                ),
                                "Não encontrado")
                        )</f>
        <v>0.37446120000000005</v>
      </c>
      <c r="AA431" s="21">
        <f t="shared" ref="AA431:AA438" si="141">G431*Z431</f>
        <v>0.37446120000000005</v>
      </c>
      <c r="AB431" s="45"/>
      <c r="AC431" s="45"/>
      <c r="AD431" s="61" t="s">
        <v>89</v>
      </c>
      <c r="AE431" s="72"/>
      <c r="AF431" s="72"/>
    </row>
    <row r="432" spans="1:33" ht="25.5" x14ac:dyDescent="0.2">
      <c r="A432" s="54" t="s">
        <v>828</v>
      </c>
      <c r="B432" s="55" t="s">
        <v>98</v>
      </c>
      <c r="C432" s="69" t="s">
        <v>58</v>
      </c>
      <c r="D432" s="57" t="s">
        <v>488</v>
      </c>
      <c r="E432" s="57" t="s">
        <v>829</v>
      </c>
      <c r="F432" s="16" t="s">
        <v>511</v>
      </c>
      <c r="G432" s="16">
        <v>1</v>
      </c>
      <c r="H432" s="20">
        <f>IF(
                        C432="INSUMO",
                                        IFERROR(
                                            IF(
                                                INDEX(
                                                    Insumos!C:C,
                                                    MATCH(
                                                        A432&amp;B432,
                                                        Insumos!I:I,
                                                        0)
                                                )="Material",
                                                INDEX(
                                                    Insumos!F:F,
                                                    MATCH(
                                                        A432&amp;B432,
                                                        Insumos!I:I,
                                                        0)
                                                ),
                                                0
                                            ),
                                            "Não encontrado"),
                                        IFERROR(
                                            INDEX(I:I,
                                                MATCH(
                                                    A432&amp;B432,AG:AG,
                                                    0)
                                            ),
                                            "Não encontrado")
                                    )</f>
        <v>1.85</v>
      </c>
      <c r="I432" s="20">
        <f t="shared" si="132"/>
        <v>1.85</v>
      </c>
      <c r="J432" s="20">
        <f t="shared" si="133"/>
        <v>0</v>
      </c>
      <c r="K432" s="20">
        <f t="shared" si="133"/>
        <v>0</v>
      </c>
      <c r="L432" s="20">
        <f>IF(
                        C432="INSUMO",
                                        IFERROR(
                                            IF(
                                                INDEX(
                                                    Insumos!C:C,
                                                    MATCH(
                                                        A432&amp;B432,
                                                        Insumos!I:I,
                                                        0)
                                                )="Mao_obra",
                                                INDEX(
                                                    Insumos!F:F,
                                                    MATCH(
                                                        A432&amp;B432,
                                                        Insumos!I:I,
                                                        0)
                                                ),
                                                0
                                            ),
                                            "Não encontrado"),
                                        IFERROR(
                                            INDEX(M:M,
                                                MATCH(
                                                    A432&amp;B432,AG:AG,
                                                    0)
                                            ),
                                            "Não encontrado")
                                    )</f>
        <v>0</v>
      </c>
      <c r="M432" s="20">
        <f t="shared" si="134"/>
        <v>0</v>
      </c>
      <c r="N432" s="20">
        <f>IF(
                        C432="INSUMO",
                                        IFERROR(
                                            IF(
                                                INDEX(
                                                    Insumos!C:C,
                                                    MATCH(
                                                        A432&amp;B432,
                                                        Insumos!I:I,
                                                        0)
                                                )="Equipamento",
                                                INDEX(
                                                    Insumos!F:F,
                                                    MATCH(
                                                        A432&amp;B432,
                                                        Insumos!I:I,
                                                        0)
                                                ),
                                                0
                                            ),
                                            "Não encontrado"),
                                        IFERROR(
                                            INDEX(O:O,
                                                MATCH(
                                                    A432&amp;B432,AG:AG,
                                                    0)
                                            ),
                                            "Não encontrado")
                                    )</f>
        <v>0</v>
      </c>
      <c r="O432" s="20">
        <f t="shared" si="135"/>
        <v>0</v>
      </c>
      <c r="P432" s="20">
        <f>IF(
                        C432="INSUMO",
                                        IFERROR(
                                            IF(
                                                INDEX(
                                                    Insumos!C:C,
                                                    MATCH(
                                                        A432&amp;B432,
                                                        Insumos!I:I,
                                                        0)
                                                )="Transporte",
                                                INDEX(
                                                    Insumos!F:F,
                                                    MATCH(
                                                        A432&amp;B432,
                                                        Insumos!I:I,
                                                        0)
                                                ),
                                                0
                                            ),
                                            "Não encontrado"),
                                        IFERROR(
                                            INDEX(Q:Q,
                                                MATCH(
                                                    A432&amp;B432,AG:AG,
                                                    0)
                                            ),
                                            "Não encontrado")
                                    )</f>
        <v>0</v>
      </c>
      <c r="Q432" s="20">
        <f t="shared" si="136"/>
        <v>0</v>
      </c>
      <c r="R432" s="20">
        <f>IF(
                        C432="INSUMO",
                                        IFERROR(
                                            IF(
                                                INDEX(
                                                    Insumos!C:C,
                                                    MATCH(
                                                        A432&amp;B432,
                                                        Insumos!I:I,
                                                        0)
                                                )="Terceirizados",
                                                INDEX(
                                                    Insumos!F:F,
                                                    MATCH(
                                                        A432&amp;B432,
                                                        Insumos!I:I,
                                                        0)
                                                ),
                                                0
                                            ),
                                            "Não encontrado"),
                                        IFERROR(
                                            INDEX(S:S,
                                                MATCH(
                                                    A432&amp;B432,AG:AG,
                                                    0)
                                            ),
                                            "Não encontrado")
                                    )</f>
        <v>0</v>
      </c>
      <c r="S432" s="20">
        <f t="shared" si="137"/>
        <v>0</v>
      </c>
      <c r="T432" s="20">
        <f>IF(
                        C432="INSUMO",
                                        IFERROR(
                                            IF(
                                                INDEX(
                                                    Insumos!C:C,
                                                    MATCH(
                                                        A432&amp;B432,
                                                        Insumos!I:I,
                                                        0)
                                                )="Comissionamento",
                                                INDEX(
                                                    Insumos!F:F,
                                                    MATCH(
                                                        A432&amp;B432,
                                                        Insumos!I:I,
                                                        0)
                                                ),
                                                0
                                            ),
                                            "Não encontrado"),
                                        IFERROR(
                                            INDEX(U:U,
                                                MATCH(
                                                    A432&amp;B432,AG:AG,
                                                    0)
                                            ),
                                            "Não encontrado")
                                    )</f>
        <v>0</v>
      </c>
      <c r="U432" s="20">
        <f t="shared" si="138"/>
        <v>0</v>
      </c>
      <c r="V432" s="20">
        <f>IF(
                        C432="INSUMO",
                                        IFERROR(
                                            IF(
                                                INDEX(
                                                    Insumos!C:C,
                                                    MATCH(
                                                        A432&amp;B432,
                                                        Insumos!I:I,
                                                        0)
                                                )="Verba",
                                                INDEX(
                                                    Insumos!F:F,
                                                    MATCH(
                                                        A432&amp;B432,
                                                        Insumos!I:I,
                                                        0)
                                                ),
                                                0
                                            ),
                                            "Não encontrado"),
                                        IFERROR(
                                            INDEX(W:W,
                                                MATCH(
                                                    A432&amp;B432,AG:AG,
                                                    0)
                                            ),
                                            "Não encontrado")
                                    )</f>
        <v>0</v>
      </c>
      <c r="W432" s="20">
        <f t="shared" si="139"/>
        <v>0</v>
      </c>
      <c r="X432" s="20">
        <f>IF(
                        C432="INSUMO",
                                        IFERROR(
                                            IF(
                                                INDEX(
                                                    Insumos!C:C,
                                                    MATCH(
                                                        A432&amp;B432,
                                                        Insumos!I:I,
                                                        0)
                                                )="Outro",
                                                INDEX(
                                                    Insumos!F:F,
                                                    MATCH(
                                                        A432&amp;B432,
                                                        Insumos!I:I,
                                                        0)
                                                ),
                                                0
                                            ),
                                            "Não encontrado"),
                                        IFERROR(
                                            INDEX(Y:Y,
                                                MATCH(
                                                    A432&amp;B432,AG:AG,
                                                    0)
                                            ),
                                            "Não encontrado")
                                    )</f>
        <v>0</v>
      </c>
      <c r="Y432" s="20">
        <f t="shared" si="140"/>
        <v>0</v>
      </c>
      <c r="Z432" s="20">
        <f>IF(
                            C432="INSUMO",
                            IFERROR(
                                INDEX(
                                    Insumos!F:F,
                                    MATCH(
                                        A432&amp;B432,
                                        Insumos!I:I,
                                        0)
                                ),
                                "Não encontrado"),
                            IFERROR(
                                INDEX(AA:AA,
                                    MATCH(
                                        A432&amp;B432,AG:AG,
                                        0)
                                ),
                                "Não encontrado")
                        )</f>
        <v>1.85</v>
      </c>
      <c r="AA432" s="20">
        <f t="shared" si="141"/>
        <v>1.85</v>
      </c>
      <c r="AB432" s="44"/>
      <c r="AC432" s="44"/>
      <c r="AD432" s="57" t="s">
        <v>89</v>
      </c>
      <c r="AE432" s="70"/>
      <c r="AF432" s="70"/>
    </row>
    <row r="433" spans="1:33" ht="25.5" x14ac:dyDescent="0.2">
      <c r="A433" s="59" t="s">
        <v>830</v>
      </c>
      <c r="B433" s="60" t="s">
        <v>98</v>
      </c>
      <c r="C433" s="71" t="s">
        <v>58</v>
      </c>
      <c r="D433" s="61" t="s">
        <v>488</v>
      </c>
      <c r="E433" s="61" t="s">
        <v>831</v>
      </c>
      <c r="F433" s="17" t="s">
        <v>511</v>
      </c>
      <c r="G433" s="17">
        <v>1</v>
      </c>
      <c r="H433" s="21">
        <f>IF(
                        C433="INSUMO",
                                        IFERROR(
                                            IF(
                                                INDEX(
                                                    Insumos!C:C,
                                                    MATCH(
                                                        A433&amp;B433,
                                                        Insumos!I:I,
                                                        0)
                                                )="Material",
                                                INDEX(
                                                    Insumos!F:F,
                                                    MATCH(
                                                        A433&amp;B433,
                                                        Insumos!I:I,
                                                        0)
                                                ),
                                                0
                                            ),
                                            "Não encontrado"),
                                        IFERROR(
                                            INDEX(I:I,
                                                MATCH(
                                                    A433&amp;B433,AG:AG,
                                                    0)
                                            ),
                                            "Não encontrado")
                                    )</f>
        <v>2.0499999999999998</v>
      </c>
      <c r="I433" s="21">
        <f t="shared" si="132"/>
        <v>2.0499999999999998</v>
      </c>
      <c r="J433" s="21">
        <f t="shared" si="133"/>
        <v>0</v>
      </c>
      <c r="K433" s="21">
        <f t="shared" si="133"/>
        <v>0</v>
      </c>
      <c r="L433" s="21">
        <f>IF(
                        C433="INSUMO",
                                        IFERROR(
                                            IF(
                                                INDEX(
                                                    Insumos!C:C,
                                                    MATCH(
                                                        A433&amp;B433,
                                                        Insumos!I:I,
                                                        0)
                                                )="Mao_obra",
                                                INDEX(
                                                    Insumos!F:F,
                                                    MATCH(
                                                        A433&amp;B433,
                                                        Insumos!I:I,
                                                        0)
                                                ),
                                                0
                                            ),
                                            "Não encontrado"),
                                        IFERROR(
                                            INDEX(M:M,
                                                MATCH(
                                                    A433&amp;B433,AG:AG,
                                                    0)
                                            ),
                                            "Não encontrado")
                                    )</f>
        <v>0</v>
      </c>
      <c r="M433" s="21">
        <f t="shared" si="134"/>
        <v>0</v>
      </c>
      <c r="N433" s="21">
        <f>IF(
                        C433="INSUMO",
                                        IFERROR(
                                            IF(
                                                INDEX(
                                                    Insumos!C:C,
                                                    MATCH(
                                                        A433&amp;B433,
                                                        Insumos!I:I,
                                                        0)
                                                )="Equipamento",
                                                INDEX(
                                                    Insumos!F:F,
                                                    MATCH(
                                                        A433&amp;B433,
                                                        Insumos!I:I,
                                                        0)
                                                ),
                                                0
                                            ),
                                            "Não encontrado"),
                                        IFERROR(
                                            INDEX(O:O,
                                                MATCH(
                                                    A433&amp;B433,AG:AG,
                                                    0)
                                            ),
                                            "Não encontrado")
                                    )</f>
        <v>0</v>
      </c>
      <c r="O433" s="21">
        <f t="shared" si="135"/>
        <v>0</v>
      </c>
      <c r="P433" s="21">
        <f>IF(
                        C433="INSUMO",
                                        IFERROR(
                                            IF(
                                                INDEX(
                                                    Insumos!C:C,
                                                    MATCH(
                                                        A433&amp;B433,
                                                        Insumos!I:I,
                                                        0)
                                                )="Transporte",
                                                INDEX(
                                                    Insumos!F:F,
                                                    MATCH(
                                                        A433&amp;B433,
                                                        Insumos!I:I,
                                                        0)
                                                ),
                                                0
                                            ),
                                            "Não encontrado"),
                                        IFERROR(
                                            INDEX(Q:Q,
                                                MATCH(
                                                    A433&amp;B433,AG:AG,
                                                    0)
                                            ),
                                            "Não encontrado")
                                    )</f>
        <v>0</v>
      </c>
      <c r="Q433" s="21">
        <f t="shared" si="136"/>
        <v>0</v>
      </c>
      <c r="R433" s="21">
        <f>IF(
                        C433="INSUMO",
                                        IFERROR(
                                            IF(
                                                INDEX(
                                                    Insumos!C:C,
                                                    MATCH(
                                                        A433&amp;B433,
                                                        Insumos!I:I,
                                                        0)
                                                )="Terceirizados",
                                                INDEX(
                                                    Insumos!F:F,
                                                    MATCH(
                                                        A433&amp;B433,
                                                        Insumos!I:I,
                                                        0)
                                                ),
                                                0
                                            ),
                                            "Não encontrado"),
                                        IFERROR(
                                            INDEX(S:S,
                                                MATCH(
                                                    A433&amp;B433,AG:AG,
                                                    0)
                                            ),
                                            "Não encontrado")
                                    )</f>
        <v>0</v>
      </c>
      <c r="S433" s="21">
        <f t="shared" si="137"/>
        <v>0</v>
      </c>
      <c r="T433" s="21">
        <f>IF(
                        C433="INSUMO",
                                        IFERROR(
                                            IF(
                                                INDEX(
                                                    Insumos!C:C,
                                                    MATCH(
                                                        A433&amp;B433,
                                                        Insumos!I:I,
                                                        0)
                                                )="Comissionamento",
                                                INDEX(
                                                    Insumos!F:F,
                                                    MATCH(
                                                        A433&amp;B433,
                                                        Insumos!I:I,
                                                        0)
                                                ),
                                                0
                                            ),
                                            "Não encontrado"),
                                        IFERROR(
                                            INDEX(U:U,
                                                MATCH(
                                                    A433&amp;B433,AG:AG,
                                                    0)
                                            ),
                                            "Não encontrado")
                                    )</f>
        <v>0</v>
      </c>
      <c r="U433" s="21">
        <f t="shared" si="138"/>
        <v>0</v>
      </c>
      <c r="V433" s="21">
        <f>IF(
                        C433="INSUMO",
                                        IFERROR(
                                            IF(
                                                INDEX(
                                                    Insumos!C:C,
                                                    MATCH(
                                                        A433&amp;B433,
                                                        Insumos!I:I,
                                                        0)
                                                )="Verba",
                                                INDEX(
                                                    Insumos!F:F,
                                                    MATCH(
                                                        A433&amp;B433,
                                                        Insumos!I:I,
                                                        0)
                                                ),
                                                0
                                            ),
                                            "Não encontrado"),
                                        IFERROR(
                                            INDEX(W:W,
                                                MATCH(
                                                    A433&amp;B433,AG:AG,
                                                    0)
                                            ),
                                            "Não encontrado")
                                    )</f>
        <v>0</v>
      </c>
      <c r="W433" s="21">
        <f t="shared" si="139"/>
        <v>0</v>
      </c>
      <c r="X433" s="21">
        <f>IF(
                        C433="INSUMO",
                                        IFERROR(
                                            IF(
                                                INDEX(
                                                    Insumos!C:C,
                                                    MATCH(
                                                        A433&amp;B433,
                                                        Insumos!I:I,
                                                        0)
                                                )="Outro",
                                                INDEX(
                                                    Insumos!F:F,
                                                    MATCH(
                                                        A433&amp;B433,
                                                        Insumos!I:I,
                                                        0)
                                                ),
                                                0
                                            ),
                                            "Não encontrado"),
                                        IFERROR(
                                            INDEX(Y:Y,
                                                MATCH(
                                                    A433&amp;B433,AG:AG,
                                                    0)
                                            ),
                                            "Não encontrado")
                                    )</f>
        <v>0</v>
      </c>
      <c r="Y433" s="21">
        <f t="shared" si="140"/>
        <v>0</v>
      </c>
      <c r="Z433" s="21">
        <f>IF(
                            C433="INSUMO",
                            IFERROR(
                                INDEX(
                                    Insumos!F:F,
                                    MATCH(
                                        A433&amp;B433,
                                        Insumos!I:I,
                                        0)
                                ),
                                "Não encontrado"),
                            IFERROR(
                                INDEX(AA:AA,
                                    MATCH(
                                        A433&amp;B433,AG:AG,
                                        0)
                                ),
                                "Não encontrado")
                        )</f>
        <v>2.0499999999999998</v>
      </c>
      <c r="AA433" s="21">
        <f t="shared" si="141"/>
        <v>2.0499999999999998</v>
      </c>
      <c r="AB433" s="45"/>
      <c r="AC433" s="45"/>
      <c r="AD433" s="61" t="s">
        <v>89</v>
      </c>
      <c r="AE433" s="72"/>
      <c r="AF433" s="72"/>
    </row>
    <row r="434" spans="1:33" x14ac:dyDescent="0.2">
      <c r="A434" s="54" t="s">
        <v>798</v>
      </c>
      <c r="B434" s="55" t="s">
        <v>98</v>
      </c>
      <c r="C434" s="69" t="s">
        <v>58</v>
      </c>
      <c r="D434" s="57" t="s">
        <v>488</v>
      </c>
      <c r="E434" s="57" t="s">
        <v>799</v>
      </c>
      <c r="F434" s="16" t="s">
        <v>511</v>
      </c>
      <c r="G434" s="16">
        <v>1</v>
      </c>
      <c r="H434" s="20">
        <f>IF(
                        C434="INSUMO",
                                        IFERROR(
                                            IF(
                                                INDEX(
                                                    Insumos!C:C,
                                                    MATCH(
                                                        A434&amp;B434,
                                                        Insumos!I:I,
                                                        0)
                                                )="Material",
                                                INDEX(
                                                    Insumos!F:F,
                                                    MATCH(
                                                        A434&amp;B434,
                                                        Insumos!I:I,
                                                        0)
                                                ),
                                                0
                                            ),
                                            "Não encontrado"),
                                        IFERROR(
                                            INDEX(I:I,
                                                MATCH(
                                                    A434&amp;B434,AG:AG,
                                                    0)
                                            ),
                                            "Não encontrado")
                                    )</f>
        <v>0.08</v>
      </c>
      <c r="I434" s="20">
        <f t="shared" si="132"/>
        <v>0.08</v>
      </c>
      <c r="J434" s="20">
        <f t="shared" si="133"/>
        <v>0</v>
      </c>
      <c r="K434" s="20">
        <f t="shared" si="133"/>
        <v>0</v>
      </c>
      <c r="L434" s="20">
        <f>IF(
                        C434="INSUMO",
                                        IFERROR(
                                            IF(
                                                INDEX(
                                                    Insumos!C:C,
                                                    MATCH(
                                                        A434&amp;B434,
                                                        Insumos!I:I,
                                                        0)
                                                )="Mao_obra",
                                                INDEX(
                                                    Insumos!F:F,
                                                    MATCH(
                                                        A434&amp;B434,
                                                        Insumos!I:I,
                                                        0)
                                                ),
                                                0
                                            ),
                                            "Não encontrado"),
                                        IFERROR(
                                            INDEX(M:M,
                                                MATCH(
                                                    A434&amp;B434,AG:AG,
                                                    0)
                                            ),
                                            "Não encontrado")
                                    )</f>
        <v>0</v>
      </c>
      <c r="M434" s="20">
        <f t="shared" si="134"/>
        <v>0</v>
      </c>
      <c r="N434" s="20">
        <f>IF(
                        C434="INSUMO",
                                        IFERROR(
                                            IF(
                                                INDEX(
                                                    Insumos!C:C,
                                                    MATCH(
                                                        A434&amp;B434,
                                                        Insumos!I:I,
                                                        0)
                                                )="Equipamento",
                                                INDEX(
                                                    Insumos!F:F,
                                                    MATCH(
                                                        A434&amp;B434,
                                                        Insumos!I:I,
                                                        0)
                                                ),
                                                0
                                            ),
                                            "Não encontrado"),
                                        IFERROR(
                                            INDEX(O:O,
                                                MATCH(
                                                    A434&amp;B434,AG:AG,
                                                    0)
                                            ),
                                            "Não encontrado")
                                    )</f>
        <v>0</v>
      </c>
      <c r="O434" s="20">
        <f t="shared" si="135"/>
        <v>0</v>
      </c>
      <c r="P434" s="20">
        <f>IF(
                        C434="INSUMO",
                                        IFERROR(
                                            IF(
                                                INDEX(
                                                    Insumos!C:C,
                                                    MATCH(
                                                        A434&amp;B434,
                                                        Insumos!I:I,
                                                        0)
                                                )="Transporte",
                                                INDEX(
                                                    Insumos!F:F,
                                                    MATCH(
                                                        A434&amp;B434,
                                                        Insumos!I:I,
                                                        0)
                                                ),
                                                0
                                            ),
                                            "Não encontrado"),
                                        IFERROR(
                                            INDEX(Q:Q,
                                                MATCH(
                                                    A434&amp;B434,AG:AG,
                                                    0)
                                            ),
                                            "Não encontrado")
                                    )</f>
        <v>0</v>
      </c>
      <c r="Q434" s="20">
        <f t="shared" si="136"/>
        <v>0</v>
      </c>
      <c r="R434" s="20">
        <f>IF(
                        C434="INSUMO",
                                        IFERROR(
                                            IF(
                                                INDEX(
                                                    Insumos!C:C,
                                                    MATCH(
                                                        A434&amp;B434,
                                                        Insumos!I:I,
                                                        0)
                                                )="Terceirizados",
                                                INDEX(
                                                    Insumos!F:F,
                                                    MATCH(
                                                        A434&amp;B434,
                                                        Insumos!I:I,
                                                        0)
                                                ),
                                                0
                                            ),
                                            "Não encontrado"),
                                        IFERROR(
                                            INDEX(S:S,
                                                MATCH(
                                                    A434&amp;B434,AG:AG,
                                                    0)
                                            ),
                                            "Não encontrado")
                                    )</f>
        <v>0</v>
      </c>
      <c r="S434" s="20">
        <f t="shared" si="137"/>
        <v>0</v>
      </c>
      <c r="T434" s="20">
        <f>IF(
                        C434="INSUMO",
                                        IFERROR(
                                            IF(
                                                INDEX(
                                                    Insumos!C:C,
                                                    MATCH(
                                                        A434&amp;B434,
                                                        Insumos!I:I,
                                                        0)
                                                )="Comissionamento",
                                                INDEX(
                                                    Insumos!F:F,
                                                    MATCH(
                                                        A434&amp;B434,
                                                        Insumos!I:I,
                                                        0)
                                                ),
                                                0
                                            ),
                                            "Não encontrado"),
                                        IFERROR(
                                            INDEX(U:U,
                                                MATCH(
                                                    A434&amp;B434,AG:AG,
                                                    0)
                                            ),
                                            "Não encontrado")
                                    )</f>
        <v>0</v>
      </c>
      <c r="U434" s="20">
        <f t="shared" si="138"/>
        <v>0</v>
      </c>
      <c r="V434" s="20">
        <f>IF(
                        C434="INSUMO",
                                        IFERROR(
                                            IF(
                                                INDEX(
                                                    Insumos!C:C,
                                                    MATCH(
                                                        A434&amp;B434,
                                                        Insumos!I:I,
                                                        0)
                                                )="Verba",
                                                INDEX(
                                                    Insumos!F:F,
                                                    MATCH(
                                                        A434&amp;B434,
                                                        Insumos!I:I,
                                                        0)
                                                ),
                                                0
                                            ),
                                            "Não encontrado"),
                                        IFERROR(
                                            INDEX(W:W,
                                                MATCH(
                                                    A434&amp;B434,AG:AG,
                                                    0)
                                            ),
                                            "Não encontrado")
                                    )</f>
        <v>0</v>
      </c>
      <c r="W434" s="20">
        <f t="shared" si="139"/>
        <v>0</v>
      </c>
      <c r="X434" s="20">
        <f>IF(
                        C434="INSUMO",
                                        IFERROR(
                                            IF(
                                                INDEX(
                                                    Insumos!C:C,
                                                    MATCH(
                                                        A434&amp;B434,
                                                        Insumos!I:I,
                                                        0)
                                                )="Outro",
                                                INDEX(
                                                    Insumos!F:F,
                                                    MATCH(
                                                        A434&amp;B434,
                                                        Insumos!I:I,
                                                        0)
                                                ),
                                                0
                                            ),
                                            "Não encontrado"),
                                        IFERROR(
                                            INDEX(Y:Y,
                                                MATCH(
                                                    A434&amp;B434,AG:AG,
                                                    0)
                                            ),
                                            "Não encontrado")
                                    )</f>
        <v>0</v>
      </c>
      <c r="Y434" s="20">
        <f t="shared" si="140"/>
        <v>0</v>
      </c>
      <c r="Z434" s="20">
        <f>IF(
                            C434="INSUMO",
                            IFERROR(
                                INDEX(
                                    Insumos!F:F,
                                    MATCH(
                                        A434&amp;B434,
                                        Insumos!I:I,
                                        0)
                                ),
                                "Não encontrado"),
                            IFERROR(
                                INDEX(AA:AA,
                                    MATCH(
                                        A434&amp;B434,AG:AG,
                                        0)
                                ),
                                "Não encontrado")
                        )</f>
        <v>0.08</v>
      </c>
      <c r="AA434" s="20">
        <f t="shared" si="141"/>
        <v>0.08</v>
      </c>
      <c r="AB434" s="44"/>
      <c r="AC434" s="44"/>
      <c r="AD434" s="57" t="s">
        <v>89</v>
      </c>
      <c r="AE434" s="70"/>
      <c r="AF434" s="70"/>
    </row>
    <row r="435" spans="1:33" x14ac:dyDescent="0.2">
      <c r="A435" s="59" t="s">
        <v>800</v>
      </c>
      <c r="B435" s="60" t="s">
        <v>98</v>
      </c>
      <c r="C435" s="71" t="s">
        <v>58</v>
      </c>
      <c r="D435" s="61" t="s">
        <v>488</v>
      </c>
      <c r="E435" s="61" t="s">
        <v>801</v>
      </c>
      <c r="F435" s="17" t="s">
        <v>511</v>
      </c>
      <c r="G435" s="17">
        <v>1</v>
      </c>
      <c r="H435" s="21">
        <f>IF(
                        C435="INSUMO",
                                        IFERROR(
                                            IF(
                                                INDEX(
                                                    Insumos!C:C,
                                                    MATCH(
                                                        A435&amp;B435,
                                                        Insumos!I:I,
                                                        0)
                                                )="Material",
                                                INDEX(
                                                    Insumos!F:F,
                                                    MATCH(
                                                        A435&amp;B435,
                                                        Insumos!I:I,
                                                        0)
                                                ),
                                                0
                                            ),
                                            "Não encontrado"),
                                        IFERROR(
                                            INDEX(I:I,
                                                MATCH(
                                                    A435&amp;B435,AG:AG,
                                                    0)
                                            ),
                                            "Não encontrado")
                                    )</f>
        <v>1.43</v>
      </c>
      <c r="I435" s="21">
        <f t="shared" si="132"/>
        <v>1.43</v>
      </c>
      <c r="J435" s="21">
        <f t="shared" si="133"/>
        <v>0</v>
      </c>
      <c r="K435" s="21">
        <f t="shared" si="133"/>
        <v>0</v>
      </c>
      <c r="L435" s="21">
        <f>IF(
                        C435="INSUMO",
                                        IFERROR(
                                            IF(
                                                INDEX(
                                                    Insumos!C:C,
                                                    MATCH(
                                                        A435&amp;B435,
                                                        Insumos!I:I,
                                                        0)
                                                )="Mao_obra",
                                                INDEX(
                                                    Insumos!F:F,
                                                    MATCH(
                                                        A435&amp;B435,
                                                        Insumos!I:I,
                                                        0)
                                                ),
                                                0
                                            ),
                                            "Não encontrado"),
                                        IFERROR(
                                            INDEX(M:M,
                                                MATCH(
                                                    A435&amp;B435,AG:AG,
                                                    0)
                                            ),
                                            "Não encontrado")
                                    )</f>
        <v>0</v>
      </c>
      <c r="M435" s="21">
        <f t="shared" si="134"/>
        <v>0</v>
      </c>
      <c r="N435" s="21">
        <f>IF(
                        C435="INSUMO",
                                        IFERROR(
                                            IF(
                                                INDEX(
                                                    Insumos!C:C,
                                                    MATCH(
                                                        A435&amp;B435,
                                                        Insumos!I:I,
                                                        0)
                                                )="Equipamento",
                                                INDEX(
                                                    Insumos!F:F,
                                                    MATCH(
                                                        A435&amp;B435,
                                                        Insumos!I:I,
                                                        0)
                                                ),
                                                0
                                            ),
                                            "Não encontrado"),
                                        IFERROR(
                                            INDEX(O:O,
                                                MATCH(
                                                    A435&amp;B435,AG:AG,
                                                    0)
                                            ),
                                            "Não encontrado")
                                    )</f>
        <v>0</v>
      </c>
      <c r="O435" s="21">
        <f t="shared" si="135"/>
        <v>0</v>
      </c>
      <c r="P435" s="21">
        <f>IF(
                        C435="INSUMO",
                                        IFERROR(
                                            IF(
                                                INDEX(
                                                    Insumos!C:C,
                                                    MATCH(
                                                        A435&amp;B435,
                                                        Insumos!I:I,
                                                        0)
                                                )="Transporte",
                                                INDEX(
                                                    Insumos!F:F,
                                                    MATCH(
                                                        A435&amp;B435,
                                                        Insumos!I:I,
                                                        0)
                                                ),
                                                0
                                            ),
                                            "Não encontrado"),
                                        IFERROR(
                                            INDEX(Q:Q,
                                                MATCH(
                                                    A435&amp;B435,AG:AG,
                                                    0)
                                            ),
                                            "Não encontrado")
                                    )</f>
        <v>0</v>
      </c>
      <c r="Q435" s="21">
        <f t="shared" si="136"/>
        <v>0</v>
      </c>
      <c r="R435" s="21">
        <f>IF(
                        C435="INSUMO",
                                        IFERROR(
                                            IF(
                                                INDEX(
                                                    Insumos!C:C,
                                                    MATCH(
                                                        A435&amp;B435,
                                                        Insumos!I:I,
                                                        0)
                                                )="Terceirizados",
                                                INDEX(
                                                    Insumos!F:F,
                                                    MATCH(
                                                        A435&amp;B435,
                                                        Insumos!I:I,
                                                        0)
                                                ),
                                                0
                                            ),
                                            "Não encontrado"),
                                        IFERROR(
                                            INDEX(S:S,
                                                MATCH(
                                                    A435&amp;B435,AG:AG,
                                                    0)
                                            ),
                                            "Não encontrado")
                                    )</f>
        <v>0</v>
      </c>
      <c r="S435" s="21">
        <f t="shared" si="137"/>
        <v>0</v>
      </c>
      <c r="T435" s="21">
        <f>IF(
                        C435="INSUMO",
                                        IFERROR(
                                            IF(
                                                INDEX(
                                                    Insumos!C:C,
                                                    MATCH(
                                                        A435&amp;B435,
                                                        Insumos!I:I,
                                                        0)
                                                )="Comissionamento",
                                                INDEX(
                                                    Insumos!F:F,
                                                    MATCH(
                                                        A435&amp;B435,
                                                        Insumos!I:I,
                                                        0)
                                                ),
                                                0
                                            ),
                                            "Não encontrado"),
                                        IFERROR(
                                            INDEX(U:U,
                                                MATCH(
                                                    A435&amp;B435,AG:AG,
                                                    0)
                                            ),
                                            "Não encontrado")
                                    )</f>
        <v>0</v>
      </c>
      <c r="U435" s="21">
        <f t="shared" si="138"/>
        <v>0</v>
      </c>
      <c r="V435" s="21">
        <f>IF(
                        C435="INSUMO",
                                        IFERROR(
                                            IF(
                                                INDEX(
                                                    Insumos!C:C,
                                                    MATCH(
                                                        A435&amp;B435,
                                                        Insumos!I:I,
                                                        0)
                                                )="Verba",
                                                INDEX(
                                                    Insumos!F:F,
                                                    MATCH(
                                                        A435&amp;B435,
                                                        Insumos!I:I,
                                                        0)
                                                ),
                                                0
                                            ),
                                            "Não encontrado"),
                                        IFERROR(
                                            INDEX(W:W,
                                                MATCH(
                                                    A435&amp;B435,AG:AG,
                                                    0)
                                            ),
                                            "Não encontrado")
                                    )</f>
        <v>0</v>
      </c>
      <c r="W435" s="21">
        <f t="shared" si="139"/>
        <v>0</v>
      </c>
      <c r="X435" s="21">
        <f>IF(
                        C435="INSUMO",
                                        IFERROR(
                                            IF(
                                                INDEX(
                                                    Insumos!C:C,
                                                    MATCH(
                                                        A435&amp;B435,
                                                        Insumos!I:I,
                                                        0)
                                                )="Outro",
                                                INDEX(
                                                    Insumos!F:F,
                                                    MATCH(
                                                        A435&amp;B435,
                                                        Insumos!I:I,
                                                        0)
                                                ),
                                                0
                                            ),
                                            "Não encontrado"),
                                        IFERROR(
                                            INDEX(Y:Y,
                                                MATCH(
                                                    A435&amp;B435,AG:AG,
                                                    0)
                                            ),
                                            "Não encontrado")
                                    )</f>
        <v>0</v>
      </c>
      <c r="Y435" s="21">
        <f t="shared" si="140"/>
        <v>0</v>
      </c>
      <c r="Z435" s="21">
        <f>IF(
                            C435="INSUMO",
                            IFERROR(
                                INDEX(
                                    Insumos!F:F,
                                    MATCH(
                                        A435&amp;B435,
                                        Insumos!I:I,
                                        0)
                                ),
                                "Não encontrado"),
                            IFERROR(
                                INDEX(AA:AA,
                                    MATCH(
                                        A435&amp;B435,AG:AG,
                                        0)
                                ),
                                "Não encontrado")
                        )</f>
        <v>1.43</v>
      </c>
      <c r="AA435" s="21">
        <f t="shared" si="141"/>
        <v>1.43</v>
      </c>
      <c r="AB435" s="45"/>
      <c r="AC435" s="45"/>
      <c r="AD435" s="61" t="s">
        <v>89</v>
      </c>
      <c r="AE435" s="72"/>
      <c r="AF435" s="72"/>
    </row>
    <row r="436" spans="1:33" ht="25.5" x14ac:dyDescent="0.2">
      <c r="A436" s="54" t="s">
        <v>802</v>
      </c>
      <c r="B436" s="55" t="s">
        <v>98</v>
      </c>
      <c r="C436" s="69" t="s">
        <v>58</v>
      </c>
      <c r="D436" s="57" t="s">
        <v>488</v>
      </c>
      <c r="E436" s="57" t="s">
        <v>803</v>
      </c>
      <c r="F436" s="16" t="s">
        <v>511</v>
      </c>
      <c r="G436" s="16">
        <v>1</v>
      </c>
      <c r="H436" s="20">
        <f>IF(
                        C436="INSUMO",
                                        IFERROR(
                                            IF(
                                                INDEX(
                                                    Insumos!C:C,
                                                    MATCH(
                                                        A436&amp;B436,
                                                        Insumos!I:I,
                                                        0)
                                                )="Material",
                                                INDEX(
                                                    Insumos!F:F,
                                                    MATCH(
                                                        A436&amp;B436,
                                                        Insumos!I:I,
                                                        0)
                                                ),
                                                0
                                            ),
                                            "Não encontrado"),
                                        IFERROR(
                                            INDEX(I:I,
                                                MATCH(
                                                    A436&amp;B436,AG:AG,
                                                    0)
                                            ),
                                            "Não encontrado")
                                    )</f>
        <v>0.61</v>
      </c>
      <c r="I436" s="20">
        <f t="shared" si="132"/>
        <v>0.61</v>
      </c>
      <c r="J436" s="20">
        <f t="shared" si="133"/>
        <v>0</v>
      </c>
      <c r="K436" s="20">
        <f t="shared" si="133"/>
        <v>0</v>
      </c>
      <c r="L436" s="20">
        <f>IF(
                        C436="INSUMO",
                                        IFERROR(
                                            IF(
                                                INDEX(
                                                    Insumos!C:C,
                                                    MATCH(
                                                        A436&amp;B436,
                                                        Insumos!I:I,
                                                        0)
                                                )="Mao_obra",
                                                INDEX(
                                                    Insumos!F:F,
                                                    MATCH(
                                                        A436&amp;B436,
                                                        Insumos!I:I,
                                                        0)
                                                ),
                                                0
                                            ),
                                            "Não encontrado"),
                                        IFERROR(
                                            INDEX(M:M,
                                                MATCH(
                                                    A436&amp;B436,AG:AG,
                                                    0)
                                            ),
                                            "Não encontrado")
                                    )</f>
        <v>0</v>
      </c>
      <c r="M436" s="20">
        <f t="shared" si="134"/>
        <v>0</v>
      </c>
      <c r="N436" s="20">
        <f>IF(
                        C436="INSUMO",
                                        IFERROR(
                                            IF(
                                                INDEX(
                                                    Insumos!C:C,
                                                    MATCH(
                                                        A436&amp;B436,
                                                        Insumos!I:I,
                                                        0)
                                                )="Equipamento",
                                                INDEX(
                                                    Insumos!F:F,
                                                    MATCH(
                                                        A436&amp;B436,
                                                        Insumos!I:I,
                                                        0)
                                                ),
                                                0
                                            ),
                                            "Não encontrado"),
                                        IFERROR(
                                            INDEX(O:O,
                                                MATCH(
                                                    A436&amp;B436,AG:AG,
                                                    0)
                                            ),
                                            "Não encontrado")
                                    )</f>
        <v>0</v>
      </c>
      <c r="O436" s="20">
        <f t="shared" si="135"/>
        <v>0</v>
      </c>
      <c r="P436" s="20">
        <f>IF(
                        C436="INSUMO",
                                        IFERROR(
                                            IF(
                                                INDEX(
                                                    Insumos!C:C,
                                                    MATCH(
                                                        A436&amp;B436,
                                                        Insumos!I:I,
                                                        0)
                                                )="Transporte",
                                                INDEX(
                                                    Insumos!F:F,
                                                    MATCH(
                                                        A436&amp;B436,
                                                        Insumos!I:I,
                                                        0)
                                                ),
                                                0
                                            ),
                                            "Não encontrado"),
                                        IFERROR(
                                            INDEX(Q:Q,
                                                MATCH(
                                                    A436&amp;B436,AG:AG,
                                                    0)
                                            ),
                                            "Não encontrado")
                                    )</f>
        <v>0</v>
      </c>
      <c r="Q436" s="20">
        <f t="shared" si="136"/>
        <v>0</v>
      </c>
      <c r="R436" s="20">
        <f>IF(
                        C436="INSUMO",
                                        IFERROR(
                                            IF(
                                                INDEX(
                                                    Insumos!C:C,
                                                    MATCH(
                                                        A436&amp;B436,
                                                        Insumos!I:I,
                                                        0)
                                                )="Terceirizados",
                                                INDEX(
                                                    Insumos!F:F,
                                                    MATCH(
                                                        A436&amp;B436,
                                                        Insumos!I:I,
                                                        0)
                                                ),
                                                0
                                            ),
                                            "Não encontrado"),
                                        IFERROR(
                                            INDEX(S:S,
                                                MATCH(
                                                    A436&amp;B436,AG:AG,
                                                    0)
                                            ),
                                            "Não encontrado")
                                    )</f>
        <v>0</v>
      </c>
      <c r="S436" s="20">
        <f t="shared" si="137"/>
        <v>0</v>
      </c>
      <c r="T436" s="20">
        <f>IF(
                        C436="INSUMO",
                                        IFERROR(
                                            IF(
                                                INDEX(
                                                    Insumos!C:C,
                                                    MATCH(
                                                        A436&amp;B436,
                                                        Insumos!I:I,
                                                        0)
                                                )="Comissionamento",
                                                INDEX(
                                                    Insumos!F:F,
                                                    MATCH(
                                                        A436&amp;B436,
                                                        Insumos!I:I,
                                                        0)
                                                ),
                                                0
                                            ),
                                            "Não encontrado"),
                                        IFERROR(
                                            INDEX(U:U,
                                                MATCH(
                                                    A436&amp;B436,AG:AG,
                                                    0)
                                            ),
                                            "Não encontrado")
                                    )</f>
        <v>0</v>
      </c>
      <c r="U436" s="20">
        <f t="shared" si="138"/>
        <v>0</v>
      </c>
      <c r="V436" s="20">
        <f>IF(
                        C436="INSUMO",
                                        IFERROR(
                                            IF(
                                                INDEX(
                                                    Insumos!C:C,
                                                    MATCH(
                                                        A436&amp;B436,
                                                        Insumos!I:I,
                                                        0)
                                                )="Verba",
                                                INDEX(
                                                    Insumos!F:F,
                                                    MATCH(
                                                        A436&amp;B436,
                                                        Insumos!I:I,
                                                        0)
                                                ),
                                                0
                                            ),
                                            "Não encontrado"),
                                        IFERROR(
                                            INDEX(W:W,
                                                MATCH(
                                                    A436&amp;B436,AG:AG,
                                                    0)
                                            ),
                                            "Não encontrado")
                                    )</f>
        <v>0</v>
      </c>
      <c r="W436" s="20">
        <f t="shared" si="139"/>
        <v>0</v>
      </c>
      <c r="X436" s="20">
        <f>IF(
                        C436="INSUMO",
                                        IFERROR(
                                            IF(
                                                INDEX(
                                                    Insumos!C:C,
                                                    MATCH(
                                                        A436&amp;B436,
                                                        Insumos!I:I,
                                                        0)
                                                )="Outro",
                                                INDEX(
                                                    Insumos!F:F,
                                                    MATCH(
                                                        A436&amp;B436,
                                                        Insumos!I:I,
                                                        0)
                                                ),
                                                0
                                            ),
                                            "Não encontrado"),
                                        IFERROR(
                                            INDEX(Y:Y,
                                                MATCH(
                                                    A436&amp;B436,AG:AG,
                                                    0)
                                            ),
                                            "Não encontrado")
                                    )</f>
        <v>0</v>
      </c>
      <c r="Y436" s="20">
        <f t="shared" si="140"/>
        <v>0</v>
      </c>
      <c r="Z436" s="20">
        <f>IF(
                            C436="INSUMO",
                            IFERROR(
                                INDEX(
                                    Insumos!F:F,
                                    MATCH(
                                        A436&amp;B436,
                                        Insumos!I:I,
                                        0)
                                ),
                                "Não encontrado"),
                            IFERROR(
                                INDEX(AA:AA,
                                    MATCH(
                                        A436&amp;B436,AG:AG,
                                        0)
                                ),
                                "Não encontrado")
                        )</f>
        <v>0.61</v>
      </c>
      <c r="AA436" s="20">
        <f t="shared" si="141"/>
        <v>0.61</v>
      </c>
      <c r="AB436" s="44"/>
      <c r="AC436" s="44"/>
      <c r="AD436" s="57" t="s">
        <v>89</v>
      </c>
      <c r="AE436" s="70"/>
      <c r="AF436" s="70"/>
    </row>
    <row r="437" spans="1:33" ht="25.5" x14ac:dyDescent="0.2">
      <c r="A437" s="59" t="s">
        <v>804</v>
      </c>
      <c r="B437" s="60" t="s">
        <v>98</v>
      </c>
      <c r="C437" s="71" t="s">
        <v>58</v>
      </c>
      <c r="D437" s="61" t="s">
        <v>488</v>
      </c>
      <c r="E437" s="61" t="s">
        <v>805</v>
      </c>
      <c r="F437" s="17" t="s">
        <v>511</v>
      </c>
      <c r="G437" s="17">
        <v>1</v>
      </c>
      <c r="H437" s="21">
        <f>IF(
                        C437="INSUMO",
                                        IFERROR(
                                            IF(
                                                INDEX(
                                                    Insumos!C:C,
                                                    MATCH(
                                                        A437&amp;B437,
                                                        Insumos!I:I,
                                                        0)
                                                )="Material",
                                                INDEX(
                                                    Insumos!F:F,
                                                    MATCH(
                                                        A437&amp;B437,
                                                        Insumos!I:I,
                                                        0)
                                                ),
                                                0
                                            ),
                                            "Não encontrado"),
                                        IFERROR(
                                            INDEX(I:I,
                                                MATCH(
                                                    A437&amp;B437,AG:AG,
                                                    0)
                                            ),
                                            "Não encontrado")
                                    )</f>
        <v>0.01</v>
      </c>
      <c r="I437" s="21">
        <f t="shared" si="132"/>
        <v>0.01</v>
      </c>
      <c r="J437" s="21">
        <f t="shared" si="133"/>
        <v>0</v>
      </c>
      <c r="K437" s="21">
        <f t="shared" si="133"/>
        <v>0</v>
      </c>
      <c r="L437" s="21">
        <f>IF(
                        C437="INSUMO",
                                        IFERROR(
                                            IF(
                                                INDEX(
                                                    Insumos!C:C,
                                                    MATCH(
                                                        A437&amp;B437,
                                                        Insumos!I:I,
                                                        0)
                                                )="Mao_obra",
                                                INDEX(
                                                    Insumos!F:F,
                                                    MATCH(
                                                        A437&amp;B437,
                                                        Insumos!I:I,
                                                        0)
                                                ),
                                                0
                                            ),
                                            "Não encontrado"),
                                        IFERROR(
                                            INDEX(M:M,
                                                MATCH(
                                                    A437&amp;B437,AG:AG,
                                                    0)
                                            ),
                                            "Não encontrado")
                                    )</f>
        <v>0</v>
      </c>
      <c r="M437" s="21">
        <f t="shared" si="134"/>
        <v>0</v>
      </c>
      <c r="N437" s="21">
        <f>IF(
                        C437="INSUMO",
                                        IFERROR(
                                            IF(
                                                INDEX(
                                                    Insumos!C:C,
                                                    MATCH(
                                                        A437&amp;B437,
                                                        Insumos!I:I,
                                                        0)
                                                )="Equipamento",
                                                INDEX(
                                                    Insumos!F:F,
                                                    MATCH(
                                                        A437&amp;B437,
                                                        Insumos!I:I,
                                                        0)
                                                ),
                                                0
                                            ),
                                            "Não encontrado"),
                                        IFERROR(
                                            INDEX(O:O,
                                                MATCH(
                                                    A437&amp;B437,AG:AG,
                                                    0)
                                            ),
                                            "Não encontrado")
                                    )</f>
        <v>0</v>
      </c>
      <c r="O437" s="21">
        <f t="shared" si="135"/>
        <v>0</v>
      </c>
      <c r="P437" s="21">
        <f>IF(
                        C437="INSUMO",
                                        IFERROR(
                                            IF(
                                                INDEX(
                                                    Insumos!C:C,
                                                    MATCH(
                                                        A437&amp;B437,
                                                        Insumos!I:I,
                                                        0)
                                                )="Transporte",
                                                INDEX(
                                                    Insumos!F:F,
                                                    MATCH(
                                                        A437&amp;B437,
                                                        Insumos!I:I,
                                                        0)
                                                ),
                                                0
                                            ),
                                            "Não encontrado"),
                                        IFERROR(
                                            INDEX(Q:Q,
                                                MATCH(
                                                    A437&amp;B437,AG:AG,
                                                    0)
                                            ),
                                            "Não encontrado")
                                    )</f>
        <v>0</v>
      </c>
      <c r="Q437" s="21">
        <f t="shared" si="136"/>
        <v>0</v>
      </c>
      <c r="R437" s="21">
        <f>IF(
                        C437="INSUMO",
                                        IFERROR(
                                            IF(
                                                INDEX(
                                                    Insumos!C:C,
                                                    MATCH(
                                                        A437&amp;B437,
                                                        Insumos!I:I,
                                                        0)
                                                )="Terceirizados",
                                                INDEX(
                                                    Insumos!F:F,
                                                    MATCH(
                                                        A437&amp;B437,
                                                        Insumos!I:I,
                                                        0)
                                                ),
                                                0
                                            ),
                                            "Não encontrado"),
                                        IFERROR(
                                            INDEX(S:S,
                                                MATCH(
                                                    A437&amp;B437,AG:AG,
                                                    0)
                                            ),
                                            "Não encontrado")
                                    )</f>
        <v>0</v>
      </c>
      <c r="S437" s="21">
        <f t="shared" si="137"/>
        <v>0</v>
      </c>
      <c r="T437" s="21">
        <f>IF(
                        C437="INSUMO",
                                        IFERROR(
                                            IF(
                                                INDEX(
                                                    Insumos!C:C,
                                                    MATCH(
                                                        A437&amp;B437,
                                                        Insumos!I:I,
                                                        0)
                                                )="Comissionamento",
                                                INDEX(
                                                    Insumos!F:F,
                                                    MATCH(
                                                        A437&amp;B437,
                                                        Insumos!I:I,
                                                        0)
                                                ),
                                                0
                                            ),
                                            "Não encontrado"),
                                        IFERROR(
                                            INDEX(U:U,
                                                MATCH(
                                                    A437&amp;B437,AG:AG,
                                                    0)
                                            ),
                                            "Não encontrado")
                                    )</f>
        <v>0</v>
      </c>
      <c r="U437" s="21">
        <f t="shared" si="138"/>
        <v>0</v>
      </c>
      <c r="V437" s="21">
        <f>IF(
                        C437="INSUMO",
                                        IFERROR(
                                            IF(
                                                INDEX(
                                                    Insumos!C:C,
                                                    MATCH(
                                                        A437&amp;B437,
                                                        Insumos!I:I,
                                                        0)
                                                )="Verba",
                                                INDEX(
                                                    Insumos!F:F,
                                                    MATCH(
                                                        A437&amp;B437,
                                                        Insumos!I:I,
                                                        0)
                                                ),
                                                0
                                            ),
                                            "Não encontrado"),
                                        IFERROR(
                                            INDEX(W:W,
                                                MATCH(
                                                    A437&amp;B437,AG:AG,
                                                    0)
                                            ),
                                            "Não encontrado")
                                    )</f>
        <v>0</v>
      </c>
      <c r="W437" s="21">
        <f t="shared" si="139"/>
        <v>0</v>
      </c>
      <c r="X437" s="21">
        <f>IF(
                        C437="INSUMO",
                                        IFERROR(
                                            IF(
                                                INDEX(
                                                    Insumos!C:C,
                                                    MATCH(
                                                        A437&amp;B437,
                                                        Insumos!I:I,
                                                        0)
                                                )="Outro",
                                                INDEX(
                                                    Insumos!F:F,
                                                    MATCH(
                                                        A437&amp;B437,
                                                        Insumos!I:I,
                                                        0)
                                                ),
                                                0
                                            ),
                                            "Não encontrado"),
                                        IFERROR(
                                            INDEX(Y:Y,
                                                MATCH(
                                                    A437&amp;B437,AG:AG,
                                                    0)
                                            ),
                                            "Não encontrado")
                                    )</f>
        <v>0</v>
      </c>
      <c r="Y437" s="21">
        <f t="shared" si="140"/>
        <v>0</v>
      </c>
      <c r="Z437" s="21">
        <f>IF(
                            C437="INSUMO",
                            IFERROR(
                                INDEX(
                                    Insumos!F:F,
                                    MATCH(
                                        A437&amp;B437,
                                        Insumos!I:I,
                                        0)
                                ),
                                "Não encontrado"),
                            IFERROR(
                                INDEX(AA:AA,
                                    MATCH(
                                        A437&amp;B437,AG:AG,
                                        0)
                                ),
                                "Não encontrado")
                        )</f>
        <v>0.01</v>
      </c>
      <c r="AA437" s="21">
        <f t="shared" si="141"/>
        <v>0.01</v>
      </c>
      <c r="AB437" s="45"/>
      <c r="AC437" s="45"/>
      <c r="AD437" s="61" t="s">
        <v>89</v>
      </c>
      <c r="AE437" s="72"/>
      <c r="AF437" s="72"/>
    </row>
    <row r="438" spans="1:33" x14ac:dyDescent="0.2">
      <c r="A438" s="54" t="s">
        <v>832</v>
      </c>
      <c r="B438" s="55" t="s">
        <v>98</v>
      </c>
      <c r="C438" s="69" t="s">
        <v>58</v>
      </c>
      <c r="D438" s="57" t="s">
        <v>488</v>
      </c>
      <c r="E438" s="57" t="s">
        <v>833</v>
      </c>
      <c r="F438" s="16" t="s">
        <v>511</v>
      </c>
      <c r="G438" s="16">
        <v>1</v>
      </c>
      <c r="H438" s="20">
        <f>IF(
                        C438="INSUMO",
                                        IFERROR(
                                            IF(
                                                INDEX(
                                                    Insumos!C:C,
                                                    MATCH(
                                                        A438&amp;B438,
                                                        Insumos!I:I,
                                                        0)
                                                )="Material",
                                                INDEX(
                                                    Insumos!F:F,
                                                    MATCH(
                                                        A438&amp;B438,
                                                        Insumos!I:I,
                                                        0)
                                                ),
                                                0
                                            ),
                                            "Não encontrado"),
                                        IFERROR(
                                            INDEX(I:I,
                                                MATCH(
                                                    A438&amp;B438,AG:AG,
                                                    0)
                                            ),
                                            "Não encontrado")
                                    )</f>
        <v>0</v>
      </c>
      <c r="I438" s="20">
        <f t="shared" si="132"/>
        <v>0</v>
      </c>
      <c r="J438" s="20">
        <f t="shared" si="133"/>
        <v>25.37</v>
      </c>
      <c r="K438" s="20">
        <f t="shared" si="133"/>
        <v>25.37</v>
      </c>
      <c r="L438" s="20">
        <f>IF(
                        C438="INSUMO",
                                        IFERROR(
                                            IF(
                                                INDEX(
                                                    Insumos!C:C,
                                                    MATCH(
                                                        A438&amp;B438,
                                                        Insumos!I:I,
                                                        0)
                                                )="Mao_obra",
                                                INDEX(
                                                    Insumos!F:F,
                                                    MATCH(
                                                        A438&amp;B438,
                                                        Insumos!I:I,
                                                        0)
                                                ),
                                                0
                                            ),
                                            "Não encontrado"),
                                        IFERROR(
                                            INDEX(M:M,
                                                MATCH(
                                                    A438&amp;B438,AG:AG,
                                                    0)
                                            ),
                                            "Não encontrado")
                                    )</f>
        <v>25.37</v>
      </c>
      <c r="M438" s="20">
        <f t="shared" si="134"/>
        <v>25.37</v>
      </c>
      <c r="N438" s="20">
        <f>IF(
                        C438="INSUMO",
                                        IFERROR(
                                            IF(
                                                INDEX(
                                                    Insumos!C:C,
                                                    MATCH(
                                                        A438&amp;B438,
                                                        Insumos!I:I,
                                                        0)
                                                )="Equipamento",
                                                INDEX(
                                                    Insumos!F:F,
                                                    MATCH(
                                                        A438&amp;B438,
                                                        Insumos!I:I,
                                                        0)
                                                ),
                                                0
                                            ),
                                            "Não encontrado"),
                                        IFERROR(
                                            INDEX(O:O,
                                                MATCH(
                                                    A438&amp;B438,AG:AG,
                                                    0)
                                            ),
                                            "Não encontrado")
                                    )</f>
        <v>0</v>
      </c>
      <c r="O438" s="20">
        <f t="shared" si="135"/>
        <v>0</v>
      </c>
      <c r="P438" s="20">
        <f>IF(
                        C438="INSUMO",
                                        IFERROR(
                                            IF(
                                                INDEX(
                                                    Insumos!C:C,
                                                    MATCH(
                                                        A438&amp;B438,
                                                        Insumos!I:I,
                                                        0)
                                                )="Transporte",
                                                INDEX(
                                                    Insumos!F:F,
                                                    MATCH(
                                                        A438&amp;B438,
                                                        Insumos!I:I,
                                                        0)
                                                ),
                                                0
                                            ),
                                            "Não encontrado"),
                                        IFERROR(
                                            INDEX(Q:Q,
                                                MATCH(
                                                    A438&amp;B438,AG:AG,
                                                    0)
                                            ),
                                            "Não encontrado")
                                    )</f>
        <v>0</v>
      </c>
      <c r="Q438" s="20">
        <f t="shared" si="136"/>
        <v>0</v>
      </c>
      <c r="R438" s="20">
        <f>IF(
                        C438="INSUMO",
                                        IFERROR(
                                            IF(
                                                INDEX(
                                                    Insumos!C:C,
                                                    MATCH(
                                                        A438&amp;B438,
                                                        Insumos!I:I,
                                                        0)
                                                )="Terceirizados",
                                                INDEX(
                                                    Insumos!F:F,
                                                    MATCH(
                                                        A438&amp;B438,
                                                        Insumos!I:I,
                                                        0)
                                                ),
                                                0
                                            ),
                                            "Não encontrado"),
                                        IFERROR(
                                            INDEX(S:S,
                                                MATCH(
                                                    A438&amp;B438,AG:AG,
                                                    0)
                                            ),
                                            "Não encontrado")
                                    )</f>
        <v>0</v>
      </c>
      <c r="S438" s="20">
        <f t="shared" si="137"/>
        <v>0</v>
      </c>
      <c r="T438" s="20">
        <f>IF(
                        C438="INSUMO",
                                        IFERROR(
                                            IF(
                                                INDEX(
                                                    Insumos!C:C,
                                                    MATCH(
                                                        A438&amp;B438,
                                                        Insumos!I:I,
                                                        0)
                                                )="Comissionamento",
                                                INDEX(
                                                    Insumos!F:F,
                                                    MATCH(
                                                        A438&amp;B438,
                                                        Insumos!I:I,
                                                        0)
                                                ),
                                                0
                                            ),
                                            "Não encontrado"),
                                        IFERROR(
                                            INDEX(U:U,
                                                MATCH(
                                                    A438&amp;B438,AG:AG,
                                                    0)
                                            ),
                                            "Não encontrado")
                                    )</f>
        <v>0</v>
      </c>
      <c r="U438" s="20">
        <f t="shared" si="138"/>
        <v>0</v>
      </c>
      <c r="V438" s="20">
        <f>IF(
                        C438="INSUMO",
                                        IFERROR(
                                            IF(
                                                INDEX(
                                                    Insumos!C:C,
                                                    MATCH(
                                                        A438&amp;B438,
                                                        Insumos!I:I,
                                                        0)
                                                )="Verba",
                                                INDEX(
                                                    Insumos!F:F,
                                                    MATCH(
                                                        A438&amp;B438,
                                                        Insumos!I:I,
                                                        0)
                                                ),
                                                0
                                            ),
                                            "Não encontrado"),
                                        IFERROR(
                                            INDEX(W:W,
                                                MATCH(
                                                    A438&amp;B438,AG:AG,
                                                    0)
                                            ),
                                            "Não encontrado")
                                    )</f>
        <v>0</v>
      </c>
      <c r="W438" s="20">
        <f t="shared" si="139"/>
        <v>0</v>
      </c>
      <c r="X438" s="20">
        <f>IF(
                        C438="INSUMO",
                                        IFERROR(
                                            IF(
                                                INDEX(
                                                    Insumos!C:C,
                                                    MATCH(
                                                        A438&amp;B438,
                                                        Insumos!I:I,
                                                        0)
                                                )="Outro",
                                                INDEX(
                                                    Insumos!F:F,
                                                    MATCH(
                                                        A438&amp;B438,
                                                        Insumos!I:I,
                                                        0)
                                                ),
                                                0
                                            ),
                                            "Não encontrado"),
                                        IFERROR(
                                            INDEX(Y:Y,
                                                MATCH(
                                                    A438&amp;B438,AG:AG,
                                                    0)
                                            ),
                                            "Não encontrado")
                                    )</f>
        <v>0</v>
      </c>
      <c r="Y438" s="20">
        <f t="shared" si="140"/>
        <v>0</v>
      </c>
      <c r="Z438" s="20">
        <f>IF(
                            C438="INSUMO",
                            IFERROR(
                                INDEX(
                                    Insumos!F:F,
                                    MATCH(
                                        A438&amp;B438,
                                        Insumos!I:I,
                                        0)
                                ),
                                "Não encontrado"),
                            IFERROR(
                                INDEX(AA:AA,
                                    MATCH(
                                        A438&amp;B438,AG:AG,
                                        0)
                                ),
                                "Não encontrado")
                        )</f>
        <v>25.37</v>
      </c>
      <c r="AA438" s="20">
        <f t="shared" si="141"/>
        <v>25.37</v>
      </c>
      <c r="AB438" s="44"/>
      <c r="AC438" s="44"/>
      <c r="AD438" s="57" t="s">
        <v>89</v>
      </c>
      <c r="AE438" s="70"/>
      <c r="AF438" s="70"/>
    </row>
    <row r="439" spans="1:33" ht="25.5" x14ac:dyDescent="0.2">
      <c r="A439" s="63" t="s">
        <v>826</v>
      </c>
      <c r="B439" s="64" t="s">
        <v>98</v>
      </c>
      <c r="C439" s="65" t="s">
        <v>89</v>
      </c>
      <c r="D439" s="66" t="s">
        <v>488</v>
      </c>
      <c r="E439" s="66" t="s">
        <v>827</v>
      </c>
      <c r="F439" s="67" t="s">
        <v>511</v>
      </c>
      <c r="G439" s="22"/>
      <c r="H439" s="23"/>
      <c r="I439" s="23">
        <f>SUM(I440:I440)</f>
        <v>0</v>
      </c>
      <c r="J439" s="23"/>
      <c r="K439" s="23">
        <f>SUM(K440:K440)</f>
        <v>0.37446120000000005</v>
      </c>
      <c r="L439" s="23"/>
      <c r="M439" s="23">
        <f>SUM(M440:M440)</f>
        <v>0.37446120000000005</v>
      </c>
      <c r="N439" s="23"/>
      <c r="O439" s="23">
        <f>SUM(O440:O440)</f>
        <v>0</v>
      </c>
      <c r="P439" s="23"/>
      <c r="Q439" s="23">
        <f>SUM(Q440:Q440)</f>
        <v>0</v>
      </c>
      <c r="R439" s="23"/>
      <c r="S439" s="23">
        <f>SUM(S440:S440)</f>
        <v>0</v>
      </c>
      <c r="T439" s="23"/>
      <c r="U439" s="23">
        <f>SUM(U440:U440)</f>
        <v>0</v>
      </c>
      <c r="V439" s="23"/>
      <c r="W439" s="23">
        <f>SUM(W440:W440)</f>
        <v>0</v>
      </c>
      <c r="X439" s="23"/>
      <c r="Y439" s="23">
        <f>SUM(Y440:Y440)</f>
        <v>0</v>
      </c>
      <c r="Z439" s="23"/>
      <c r="AA439" s="23">
        <f>SUM(AA440:AA440)</f>
        <v>0.37446120000000005</v>
      </c>
      <c r="AB439" s="43" t="s">
        <v>89</v>
      </c>
      <c r="AC439" s="43"/>
      <c r="AD439" s="66" t="s">
        <v>89</v>
      </c>
      <c r="AE439" s="68" t="s">
        <v>89</v>
      </c>
      <c r="AF439" s="68" t="s">
        <v>791</v>
      </c>
      <c r="AG439" t="str">
        <f>A439&amp;B439&amp;C439</f>
        <v>95372SINAPI</v>
      </c>
    </row>
    <row r="440" spans="1:33" x14ac:dyDescent="0.2">
      <c r="A440" s="59" t="s">
        <v>832</v>
      </c>
      <c r="B440" s="60" t="s">
        <v>98</v>
      </c>
      <c r="C440" s="71" t="s">
        <v>58</v>
      </c>
      <c r="D440" s="61" t="s">
        <v>488</v>
      </c>
      <c r="E440" s="61" t="s">
        <v>833</v>
      </c>
      <c r="F440" s="17" t="s">
        <v>511</v>
      </c>
      <c r="G440" s="17">
        <v>1.4760000000000001E-2</v>
      </c>
      <c r="H440" s="21">
        <f>IF(
                        C440="INSUMO",
                                        IFERROR(
                                            IF(
                                                INDEX(
                                                    Insumos!C:C,
                                                    MATCH(
                                                        A440&amp;B440,
                                                        Insumos!I:I,
                                                        0)
                                                )="Material",
                                                INDEX(
                                                    Insumos!F:F,
                                                    MATCH(
                                                        A440&amp;B440,
                                                        Insumos!I:I,
                                                        0)
                                                ),
                                                0
                                            ),
                                            "Não encontrado"),
                                        IFERROR(
                                            INDEX(I:I,
                                                MATCH(
                                                    A440&amp;B440,AG:AG,
                                                    0)
                                            ),
                                            "Não encontrado")
                                    )</f>
        <v>0</v>
      </c>
      <c r="I440" s="21">
        <f>H440*G440/1</f>
        <v>0</v>
      </c>
      <c r="J440" s="21">
        <f>T440 + N440 + L440 + X440 + R440 + P440 + V440</f>
        <v>25.37</v>
      </c>
      <c r="K440" s="21">
        <f>U440 + O440 + M440 + Y440 + S440 + Q440 + W440</f>
        <v>0.37446120000000005</v>
      </c>
      <c r="L440" s="21">
        <f>IF(
                        C440="INSUMO",
                                        IFERROR(
                                            IF(
                                                INDEX(
                                                    Insumos!C:C,
                                                    MATCH(
                                                        A440&amp;B440,
                                                        Insumos!I:I,
                                                        0)
                                                )="Mao_obra",
                                                INDEX(
                                                    Insumos!F:F,
                                                    MATCH(
                                                        A440&amp;B440,
                                                        Insumos!I:I,
                                                        0)
                                                ),
                                                0
                                            ),
                                            "Não encontrado"),
                                        IFERROR(
                                            INDEX(M:M,
                                                MATCH(
                                                    A440&amp;B440,AG:AG,
                                                    0)
                                            ),
                                            "Não encontrado")
                                    )</f>
        <v>25.37</v>
      </c>
      <c r="M440" s="21">
        <f>L440*G440/1</f>
        <v>0.37446120000000005</v>
      </c>
      <c r="N440" s="21">
        <f>IF(
                        C440="INSUMO",
                                        IFERROR(
                                            IF(
                                                INDEX(
                                                    Insumos!C:C,
                                                    MATCH(
                                                        A440&amp;B440,
                                                        Insumos!I:I,
                                                        0)
                                                )="Equipamento",
                                                INDEX(
                                                    Insumos!F:F,
                                                    MATCH(
                                                        A440&amp;B440,
                                                        Insumos!I:I,
                                                        0)
                                                ),
                                                0
                                            ),
                                            "Não encontrado"),
                                        IFERROR(
                                            INDEX(O:O,
                                                MATCH(
                                                    A440&amp;B440,AG:AG,
                                                    0)
                                            ),
                                            "Não encontrado")
                                    )</f>
        <v>0</v>
      </c>
      <c r="O440" s="21">
        <f>N440*G440/1</f>
        <v>0</v>
      </c>
      <c r="P440" s="21">
        <f>IF(
                        C440="INSUMO",
                                        IFERROR(
                                            IF(
                                                INDEX(
                                                    Insumos!C:C,
                                                    MATCH(
                                                        A440&amp;B440,
                                                        Insumos!I:I,
                                                        0)
                                                )="Transporte",
                                                INDEX(
                                                    Insumos!F:F,
                                                    MATCH(
                                                        A440&amp;B440,
                                                        Insumos!I:I,
                                                        0)
                                                ),
                                                0
                                            ),
                                            "Não encontrado"),
                                        IFERROR(
                                            INDEX(Q:Q,
                                                MATCH(
                                                    A440&amp;B440,AG:AG,
                                                    0)
                                            ),
                                            "Não encontrado")
                                    )</f>
        <v>0</v>
      </c>
      <c r="Q440" s="21">
        <f>P440*G440/1</f>
        <v>0</v>
      </c>
      <c r="R440" s="21">
        <f>IF(
                        C440="INSUMO",
                                        IFERROR(
                                            IF(
                                                INDEX(
                                                    Insumos!C:C,
                                                    MATCH(
                                                        A440&amp;B440,
                                                        Insumos!I:I,
                                                        0)
                                                )="Terceirizados",
                                                INDEX(
                                                    Insumos!F:F,
                                                    MATCH(
                                                        A440&amp;B440,
                                                        Insumos!I:I,
                                                        0)
                                                ),
                                                0
                                            ),
                                            "Não encontrado"),
                                        IFERROR(
                                            INDEX(S:S,
                                                MATCH(
                                                    A440&amp;B440,AG:AG,
                                                    0)
                                            ),
                                            "Não encontrado")
                                    )</f>
        <v>0</v>
      </c>
      <c r="S440" s="21">
        <f>R440*G440/1</f>
        <v>0</v>
      </c>
      <c r="T440" s="21">
        <f>IF(
                        C440="INSUMO",
                                        IFERROR(
                                            IF(
                                                INDEX(
                                                    Insumos!C:C,
                                                    MATCH(
                                                        A440&amp;B440,
                                                        Insumos!I:I,
                                                        0)
                                                )="Comissionamento",
                                                INDEX(
                                                    Insumos!F:F,
                                                    MATCH(
                                                        A440&amp;B440,
                                                        Insumos!I:I,
                                                        0)
                                                ),
                                                0
                                            ),
                                            "Não encontrado"),
                                        IFERROR(
                                            INDEX(U:U,
                                                MATCH(
                                                    A440&amp;B440,AG:AG,
                                                    0)
                                            ),
                                            "Não encontrado")
                                    )</f>
        <v>0</v>
      </c>
      <c r="U440" s="21">
        <f>T440*G440/1</f>
        <v>0</v>
      </c>
      <c r="V440" s="21">
        <f>IF(
                        C440="INSUMO",
                                        IFERROR(
                                            IF(
                                                INDEX(
                                                    Insumos!C:C,
                                                    MATCH(
                                                        A440&amp;B440,
                                                        Insumos!I:I,
                                                        0)
                                                )="Verba",
                                                INDEX(
                                                    Insumos!F:F,
                                                    MATCH(
                                                        A440&amp;B440,
                                                        Insumos!I:I,
                                                        0)
                                                ),
                                                0
                                            ),
                                            "Não encontrado"),
                                        IFERROR(
                                            INDEX(W:W,
                                                MATCH(
                                                    A440&amp;B440,AG:AG,
                                                    0)
                                            ),
                                            "Não encontrado")
                                    )</f>
        <v>0</v>
      </c>
      <c r="W440" s="21">
        <f>V440*G440/1</f>
        <v>0</v>
      </c>
      <c r="X440" s="21">
        <f>IF(
                        C440="INSUMO",
                                        IFERROR(
                                            IF(
                                                INDEX(
                                                    Insumos!C:C,
                                                    MATCH(
                                                        A440&amp;B440,
                                                        Insumos!I:I,
                                                        0)
                                                )="Outro",
                                                INDEX(
                                                    Insumos!F:F,
                                                    MATCH(
                                                        A440&amp;B440,
                                                        Insumos!I:I,
                                                        0)
                                                ),
                                                0
                                            ),
                                            "Não encontrado"),
                                        IFERROR(
                                            INDEX(Y:Y,
                                                MATCH(
                                                    A440&amp;B440,AG:AG,
                                                    0)
                                            ),
                                            "Não encontrado")
                                    )</f>
        <v>0</v>
      </c>
      <c r="Y440" s="21">
        <f>X440*G440/1</f>
        <v>0</v>
      </c>
      <c r="Z440" s="21">
        <f>IF(
                            C440="INSUMO",
                            IFERROR(
                                INDEX(
                                    Insumos!F:F,
                                    MATCH(
                                        A440&amp;B440,
                                        Insumos!I:I,
                                        0)
                                ),
                                "Não encontrado"),
                            IFERROR(
                                INDEX(AA:AA,
                                    MATCH(
                                        A440&amp;B440,AG:AG,
                                        0)
                                ),
                                "Não encontrado")
                        )</f>
        <v>25.37</v>
      </c>
      <c r="AA440" s="21">
        <f>G440*Z440</f>
        <v>0.37446120000000005</v>
      </c>
      <c r="AB440" s="45"/>
      <c r="AC440" s="45"/>
      <c r="AD440" s="61" t="s">
        <v>89</v>
      </c>
      <c r="AE440" s="72"/>
      <c r="AF440" s="72"/>
    </row>
    <row r="441" spans="1:33" ht="25.5" x14ac:dyDescent="0.2">
      <c r="A441" s="63" t="s">
        <v>566</v>
      </c>
      <c r="B441" s="64" t="s">
        <v>98</v>
      </c>
      <c r="C441" s="65" t="s">
        <v>89</v>
      </c>
      <c r="D441" s="66" t="s">
        <v>488</v>
      </c>
      <c r="E441" s="66" t="s">
        <v>567</v>
      </c>
      <c r="F441" s="67" t="s">
        <v>511</v>
      </c>
      <c r="G441" s="22"/>
      <c r="H441" s="23"/>
      <c r="I441" s="23">
        <f>SUM(I442:I449)</f>
        <v>3.9999999999999996</v>
      </c>
      <c r="J441" s="23"/>
      <c r="K441" s="23">
        <f>SUM(K442:K449)</f>
        <v>26.1199224</v>
      </c>
      <c r="L441" s="23"/>
      <c r="M441" s="23">
        <f>SUM(M442:M449)</f>
        <v>26.1199224</v>
      </c>
      <c r="N441" s="23"/>
      <c r="O441" s="23">
        <f>SUM(O442:O449)</f>
        <v>0</v>
      </c>
      <c r="P441" s="23"/>
      <c r="Q441" s="23">
        <f>SUM(Q442:Q449)</f>
        <v>0</v>
      </c>
      <c r="R441" s="23"/>
      <c r="S441" s="23">
        <f>SUM(S442:S449)</f>
        <v>0</v>
      </c>
      <c r="T441" s="23"/>
      <c r="U441" s="23">
        <f>SUM(U442:U449)</f>
        <v>0</v>
      </c>
      <c r="V441" s="23"/>
      <c r="W441" s="23">
        <f>SUM(W442:W449)</f>
        <v>0</v>
      </c>
      <c r="X441" s="23"/>
      <c r="Y441" s="23">
        <f>SUM(Y442:Y449)</f>
        <v>0</v>
      </c>
      <c r="Z441" s="23"/>
      <c r="AA441" s="23">
        <f>SUM(AA442:AA449)</f>
        <v>30.1199224</v>
      </c>
      <c r="AB441" s="43" t="s">
        <v>89</v>
      </c>
      <c r="AC441" s="43"/>
      <c r="AD441" s="66" t="s">
        <v>89</v>
      </c>
      <c r="AE441" s="68" t="s">
        <v>89</v>
      </c>
      <c r="AF441" s="68" t="s">
        <v>791</v>
      </c>
      <c r="AG441" t="str">
        <f>A441&amp;B441&amp;C441</f>
        <v>88261SINAPI</v>
      </c>
    </row>
    <row r="442" spans="1:33" ht="25.5" x14ac:dyDescent="0.2">
      <c r="A442" s="59" t="s">
        <v>834</v>
      </c>
      <c r="B442" s="60" t="s">
        <v>98</v>
      </c>
      <c r="C442" s="71" t="s">
        <v>46</v>
      </c>
      <c r="D442" s="61" t="s">
        <v>488</v>
      </c>
      <c r="E442" s="61" t="s">
        <v>835</v>
      </c>
      <c r="F442" s="17" t="s">
        <v>511</v>
      </c>
      <c r="G442" s="17">
        <v>1</v>
      </c>
      <c r="H442" s="21">
        <f>IF(
                        C442="INSUMO",
                                        IFERROR(
                                            IF(
                                                INDEX(
                                                    Insumos!C:C,
                                                    MATCH(
                                                        A442&amp;B442,
                                                        Insumos!I:I,
                                                        0)
                                                )="Material",
                                                INDEX(
                                                    Insumos!F:F,
                                                    MATCH(
                                                        A442&amp;B442,
                                                        Insumos!I:I,
                                                        0)
                                                ),
                                                0
                                            ),
                                            "Não encontrado"),
                                        IFERROR(
                                            INDEX(I:I,
                                                MATCH(
                                                    A442&amp;B442,AG:AG,
                                                    0)
                                            ),
                                            "Não encontrado")
                                    )</f>
        <v>0</v>
      </c>
      <c r="I442" s="21">
        <f t="shared" ref="I442:I449" si="142">H442*G442/1</f>
        <v>0</v>
      </c>
      <c r="J442" s="21">
        <f t="shared" ref="J442:K449" si="143">T442 + N442 + L442 + X442 + R442 + P442 + V442</f>
        <v>0.37992239999999999</v>
      </c>
      <c r="K442" s="21">
        <f t="shared" si="143"/>
        <v>0.37992239999999999</v>
      </c>
      <c r="L442" s="21">
        <f>IF(
                        C442="INSUMO",
                                        IFERROR(
                                            IF(
                                                INDEX(
                                                    Insumos!C:C,
                                                    MATCH(
                                                        A442&amp;B442,
                                                        Insumos!I:I,
                                                        0)
                                                )="Mao_obra",
                                                INDEX(
                                                    Insumos!F:F,
                                                    MATCH(
                                                        A442&amp;B442,
                                                        Insumos!I:I,
                                                        0)
                                                ),
                                                0
                                            ),
                                            "Não encontrado"),
                                        IFERROR(
                                            INDEX(M:M,
                                                MATCH(
                                                    A442&amp;B442,AG:AG,
                                                    0)
                                            ),
                                            "Não encontrado")
                                    )</f>
        <v>0.37992239999999999</v>
      </c>
      <c r="M442" s="21">
        <f t="shared" ref="M442:M449" si="144">L442*G442/1</f>
        <v>0.37992239999999999</v>
      </c>
      <c r="N442" s="21">
        <f>IF(
                        C442="INSUMO",
                                        IFERROR(
                                            IF(
                                                INDEX(
                                                    Insumos!C:C,
                                                    MATCH(
                                                        A442&amp;B442,
                                                        Insumos!I:I,
                                                        0)
                                                )="Equipamento",
                                                INDEX(
                                                    Insumos!F:F,
                                                    MATCH(
                                                        A442&amp;B442,
                                                        Insumos!I:I,
                                                        0)
                                                ),
                                                0
                                            ),
                                            "Não encontrado"),
                                        IFERROR(
                                            INDEX(O:O,
                                                MATCH(
                                                    A442&amp;B442,AG:AG,
                                                    0)
                                            ),
                                            "Não encontrado")
                                    )</f>
        <v>0</v>
      </c>
      <c r="O442" s="21">
        <f t="shared" ref="O442:O449" si="145">N442*G442/1</f>
        <v>0</v>
      </c>
      <c r="P442" s="21">
        <f>IF(
                        C442="INSUMO",
                                        IFERROR(
                                            IF(
                                                INDEX(
                                                    Insumos!C:C,
                                                    MATCH(
                                                        A442&amp;B442,
                                                        Insumos!I:I,
                                                        0)
                                                )="Transporte",
                                                INDEX(
                                                    Insumos!F:F,
                                                    MATCH(
                                                        A442&amp;B442,
                                                        Insumos!I:I,
                                                        0)
                                                ),
                                                0
                                            ),
                                            "Não encontrado"),
                                        IFERROR(
                                            INDEX(Q:Q,
                                                MATCH(
                                                    A442&amp;B442,AG:AG,
                                                    0)
                                            ),
                                            "Não encontrado")
                                    )</f>
        <v>0</v>
      </c>
      <c r="Q442" s="21">
        <f t="shared" ref="Q442:Q449" si="146">P442*G442/1</f>
        <v>0</v>
      </c>
      <c r="R442" s="21">
        <f>IF(
                        C442="INSUMO",
                                        IFERROR(
                                            IF(
                                                INDEX(
                                                    Insumos!C:C,
                                                    MATCH(
                                                        A442&amp;B442,
                                                        Insumos!I:I,
                                                        0)
                                                )="Terceirizados",
                                                INDEX(
                                                    Insumos!F:F,
                                                    MATCH(
                                                        A442&amp;B442,
                                                        Insumos!I:I,
                                                        0)
                                                ),
                                                0
                                            ),
                                            "Não encontrado"),
                                        IFERROR(
                                            INDEX(S:S,
                                                MATCH(
                                                    A442&amp;B442,AG:AG,
                                                    0)
                                            ),
                                            "Não encontrado")
                                    )</f>
        <v>0</v>
      </c>
      <c r="S442" s="21">
        <f t="shared" ref="S442:S449" si="147">R442*G442/1</f>
        <v>0</v>
      </c>
      <c r="T442" s="21">
        <f>IF(
                        C442="INSUMO",
                                        IFERROR(
                                            IF(
                                                INDEX(
                                                    Insumos!C:C,
                                                    MATCH(
                                                        A442&amp;B442,
                                                        Insumos!I:I,
                                                        0)
                                                )="Comissionamento",
                                                INDEX(
                                                    Insumos!F:F,
                                                    MATCH(
                                                        A442&amp;B442,
                                                        Insumos!I:I,
                                                        0)
                                                ),
                                                0
                                            ),
                                            "Não encontrado"),
                                        IFERROR(
                                            INDEX(U:U,
                                                MATCH(
                                                    A442&amp;B442,AG:AG,
                                                    0)
                                            ),
                                            "Não encontrado")
                                    )</f>
        <v>0</v>
      </c>
      <c r="U442" s="21">
        <f t="shared" ref="U442:U449" si="148">T442*G442/1</f>
        <v>0</v>
      </c>
      <c r="V442" s="21">
        <f>IF(
                        C442="INSUMO",
                                        IFERROR(
                                            IF(
                                                INDEX(
                                                    Insumos!C:C,
                                                    MATCH(
                                                        A442&amp;B442,
                                                        Insumos!I:I,
                                                        0)
                                                )="Verba",
                                                INDEX(
                                                    Insumos!F:F,
                                                    MATCH(
                                                        A442&amp;B442,
                                                        Insumos!I:I,
                                                        0)
                                                ),
                                                0
                                            ),
                                            "Não encontrado"),
                                        IFERROR(
                                            INDEX(W:W,
                                                MATCH(
                                                    A442&amp;B442,AG:AG,
                                                    0)
                                            ),
                                            "Não encontrado")
                                    )</f>
        <v>0</v>
      </c>
      <c r="W442" s="21">
        <f t="shared" ref="W442:W449" si="149">V442*G442/1</f>
        <v>0</v>
      </c>
      <c r="X442" s="21">
        <f>IF(
                        C442="INSUMO",
                                        IFERROR(
                                            IF(
                                                INDEX(
                                                    Insumos!C:C,
                                                    MATCH(
                                                        A442&amp;B442,
                                                        Insumos!I:I,
                                                        0)
                                                )="Outro",
                                                INDEX(
                                                    Insumos!F:F,
                                                    MATCH(
                                                        A442&amp;B442,
                                                        Insumos!I:I,
                                                        0)
                                                ),
                                                0
                                            ),
                                            "Não encontrado"),
                                        IFERROR(
                                            INDEX(Y:Y,
                                                MATCH(
                                                    A442&amp;B442,AG:AG,
                                                    0)
                                            ),
                                            "Não encontrado")
                                    )</f>
        <v>0</v>
      </c>
      <c r="Y442" s="21">
        <f t="shared" ref="Y442:Y449" si="150">X442*G442/1</f>
        <v>0</v>
      </c>
      <c r="Z442" s="21">
        <f>IF(
                            C442="INSUMO",
                            IFERROR(
                                INDEX(
                                    Insumos!F:F,
                                    MATCH(
                                        A442&amp;B442,
                                        Insumos!I:I,
                                        0)
                                ),
                                "Não encontrado"),
                            IFERROR(
                                INDEX(AA:AA,
                                    MATCH(
                                        A442&amp;B442,AG:AG,
                                        0)
                                ),
                                "Não encontrado")
                        )</f>
        <v>0.37992239999999999</v>
      </c>
      <c r="AA442" s="21">
        <f t="shared" ref="AA442:AA449" si="151">G442*Z442</f>
        <v>0.37992239999999999</v>
      </c>
      <c r="AB442" s="45"/>
      <c r="AC442" s="45"/>
      <c r="AD442" s="61" t="s">
        <v>89</v>
      </c>
      <c r="AE442" s="72"/>
      <c r="AF442" s="72"/>
    </row>
    <row r="443" spans="1:33" ht="25.5" x14ac:dyDescent="0.2">
      <c r="A443" s="54" t="s">
        <v>794</v>
      </c>
      <c r="B443" s="55" t="s">
        <v>98</v>
      </c>
      <c r="C443" s="69" t="s">
        <v>58</v>
      </c>
      <c r="D443" s="57" t="s">
        <v>488</v>
      </c>
      <c r="E443" s="57" t="s">
        <v>795</v>
      </c>
      <c r="F443" s="16" t="s">
        <v>511</v>
      </c>
      <c r="G443" s="16">
        <v>1</v>
      </c>
      <c r="H443" s="20">
        <f>IF(
                        C443="INSUMO",
                                        IFERROR(
                                            IF(
                                                INDEX(
                                                    Insumos!C:C,
                                                    MATCH(
                                                        A443&amp;B443,
                                                        Insumos!I:I,
                                                        0)
                                                )="Material",
                                                INDEX(
                                                    Insumos!F:F,
                                                    MATCH(
                                                        A443&amp;B443,
                                                        Insumos!I:I,
                                                        0)
                                                ),
                                                0
                                            ),
                                            "Não encontrado"),
                                        IFERROR(
                                            INDEX(I:I,
                                                MATCH(
                                                    A443&amp;B443,AG:AG,
                                                    0)
                                            ),
                                            "Não encontrado")
                                    )</f>
        <v>1.43</v>
      </c>
      <c r="I443" s="20">
        <f t="shared" si="142"/>
        <v>1.43</v>
      </c>
      <c r="J443" s="20">
        <f t="shared" si="143"/>
        <v>0</v>
      </c>
      <c r="K443" s="20">
        <f t="shared" si="143"/>
        <v>0</v>
      </c>
      <c r="L443" s="20">
        <f>IF(
                        C443="INSUMO",
                                        IFERROR(
                                            IF(
                                                INDEX(
                                                    Insumos!C:C,
                                                    MATCH(
                                                        A443&amp;B443,
                                                        Insumos!I:I,
                                                        0)
                                                )="Mao_obra",
                                                INDEX(
                                                    Insumos!F:F,
                                                    MATCH(
                                                        A443&amp;B443,
                                                        Insumos!I:I,
                                                        0)
                                                ),
                                                0
                                            ),
                                            "Não encontrado"),
                                        IFERROR(
                                            INDEX(M:M,
                                                MATCH(
                                                    A443&amp;B443,AG:AG,
                                                    0)
                                            ),
                                            "Não encontrado")
                                    )</f>
        <v>0</v>
      </c>
      <c r="M443" s="20">
        <f t="shared" si="144"/>
        <v>0</v>
      </c>
      <c r="N443" s="20">
        <f>IF(
                        C443="INSUMO",
                                        IFERROR(
                                            IF(
                                                INDEX(
                                                    Insumos!C:C,
                                                    MATCH(
                                                        A443&amp;B443,
                                                        Insumos!I:I,
                                                        0)
                                                )="Equipamento",
                                                INDEX(
                                                    Insumos!F:F,
                                                    MATCH(
                                                        A443&amp;B443,
                                                        Insumos!I:I,
                                                        0)
                                                ),
                                                0
                                            ),
                                            "Não encontrado"),
                                        IFERROR(
                                            INDEX(O:O,
                                                MATCH(
                                                    A443&amp;B443,AG:AG,
                                                    0)
                                            ),
                                            "Não encontrado")
                                    )</f>
        <v>0</v>
      </c>
      <c r="O443" s="20">
        <f t="shared" si="145"/>
        <v>0</v>
      </c>
      <c r="P443" s="20">
        <f>IF(
                        C443="INSUMO",
                                        IFERROR(
                                            IF(
                                                INDEX(
                                                    Insumos!C:C,
                                                    MATCH(
                                                        A443&amp;B443,
                                                        Insumos!I:I,
                                                        0)
                                                )="Transporte",
                                                INDEX(
                                                    Insumos!F:F,
                                                    MATCH(
                                                        A443&amp;B443,
                                                        Insumos!I:I,
                                                        0)
                                                ),
                                                0
                                            ),
                                            "Não encontrado"),
                                        IFERROR(
                                            INDEX(Q:Q,
                                                MATCH(
                                                    A443&amp;B443,AG:AG,
                                                    0)
                                            ),
                                            "Não encontrado")
                                    )</f>
        <v>0</v>
      </c>
      <c r="Q443" s="20">
        <f t="shared" si="146"/>
        <v>0</v>
      </c>
      <c r="R443" s="20">
        <f>IF(
                        C443="INSUMO",
                                        IFERROR(
                                            IF(
                                                INDEX(
                                                    Insumos!C:C,
                                                    MATCH(
                                                        A443&amp;B443,
                                                        Insumos!I:I,
                                                        0)
                                                )="Terceirizados",
                                                INDEX(
                                                    Insumos!F:F,
                                                    MATCH(
                                                        A443&amp;B443,
                                                        Insumos!I:I,
                                                        0)
                                                ),
                                                0
                                            ),
                                            "Não encontrado"),
                                        IFERROR(
                                            INDEX(S:S,
                                                MATCH(
                                                    A443&amp;B443,AG:AG,
                                                    0)
                                            ),
                                            "Não encontrado")
                                    )</f>
        <v>0</v>
      </c>
      <c r="S443" s="20">
        <f t="shared" si="147"/>
        <v>0</v>
      </c>
      <c r="T443" s="20">
        <f>IF(
                        C443="INSUMO",
                                        IFERROR(
                                            IF(
                                                INDEX(
                                                    Insumos!C:C,
                                                    MATCH(
                                                        A443&amp;B443,
                                                        Insumos!I:I,
                                                        0)
                                                )="Comissionamento",
                                                INDEX(
                                                    Insumos!F:F,
                                                    MATCH(
                                                        A443&amp;B443,
                                                        Insumos!I:I,
                                                        0)
                                                ),
                                                0
                                            ),
                                            "Não encontrado"),
                                        IFERROR(
                                            INDEX(U:U,
                                                MATCH(
                                                    A443&amp;B443,AG:AG,
                                                    0)
                                            ),
                                            "Não encontrado")
                                    )</f>
        <v>0</v>
      </c>
      <c r="U443" s="20">
        <f t="shared" si="148"/>
        <v>0</v>
      </c>
      <c r="V443" s="20">
        <f>IF(
                        C443="INSUMO",
                                        IFERROR(
                                            IF(
                                                INDEX(
                                                    Insumos!C:C,
                                                    MATCH(
                                                        A443&amp;B443,
                                                        Insumos!I:I,
                                                        0)
                                                )="Verba",
                                                INDEX(
                                                    Insumos!F:F,
                                                    MATCH(
                                                        A443&amp;B443,
                                                        Insumos!I:I,
                                                        0)
                                                ),
                                                0
                                            ),
                                            "Não encontrado"),
                                        IFERROR(
                                            INDEX(W:W,
                                                MATCH(
                                                    A443&amp;B443,AG:AG,
                                                    0)
                                            ),
                                            "Não encontrado")
                                    )</f>
        <v>0</v>
      </c>
      <c r="W443" s="20">
        <f t="shared" si="149"/>
        <v>0</v>
      </c>
      <c r="X443" s="20">
        <f>IF(
                        C443="INSUMO",
                                        IFERROR(
                                            IF(
                                                INDEX(
                                                    Insumos!C:C,
                                                    MATCH(
                                                        A443&amp;B443,
                                                        Insumos!I:I,
                                                        0)
                                                )="Outro",
                                                INDEX(
                                                    Insumos!F:F,
                                                    MATCH(
                                                        A443&amp;B443,
                                                        Insumos!I:I,
                                                        0)
                                                ),
                                                0
                                            ),
                                            "Não encontrado"),
                                        IFERROR(
                                            INDEX(Y:Y,
                                                MATCH(
                                                    A443&amp;B443,AG:AG,
                                                    0)
                                            ),
                                            "Não encontrado")
                                    )</f>
        <v>0</v>
      </c>
      <c r="Y443" s="20">
        <f t="shared" si="150"/>
        <v>0</v>
      </c>
      <c r="Z443" s="20">
        <f>IF(
                            C443="INSUMO",
                            IFERROR(
                                INDEX(
                                    Insumos!F:F,
                                    MATCH(
                                        A443&amp;B443,
                                        Insumos!I:I,
                                        0)
                                ),
                                "Não encontrado"),
                            IFERROR(
                                INDEX(AA:AA,
                                    MATCH(
                                        A443&amp;B443,AG:AG,
                                        0)
                                ),
                                "Não encontrado")
                        )</f>
        <v>1.43</v>
      </c>
      <c r="AA443" s="20">
        <f t="shared" si="151"/>
        <v>1.43</v>
      </c>
      <c r="AB443" s="44"/>
      <c r="AC443" s="44"/>
      <c r="AD443" s="57" t="s">
        <v>89</v>
      </c>
      <c r="AE443" s="70"/>
      <c r="AF443" s="70"/>
    </row>
    <row r="444" spans="1:33" ht="25.5" x14ac:dyDescent="0.2">
      <c r="A444" s="59" t="s">
        <v>796</v>
      </c>
      <c r="B444" s="60" t="s">
        <v>98</v>
      </c>
      <c r="C444" s="71" t="s">
        <v>58</v>
      </c>
      <c r="D444" s="61" t="s">
        <v>488</v>
      </c>
      <c r="E444" s="61" t="s">
        <v>797</v>
      </c>
      <c r="F444" s="17" t="s">
        <v>511</v>
      </c>
      <c r="G444" s="17">
        <v>1</v>
      </c>
      <c r="H444" s="21">
        <f>IF(
                        C444="INSUMO",
                                        IFERROR(
                                            IF(
                                                INDEX(
                                                    Insumos!C:C,
                                                    MATCH(
                                                        A444&amp;B444,
                                                        Insumos!I:I,
                                                        0)
                                                )="Material",
                                                INDEX(
                                                    Insumos!F:F,
                                                    MATCH(
                                                        A444&amp;B444,
                                                        Insumos!I:I,
                                                        0)
                                                ),
                                                0
                                            ),
                                            "Não encontrado"),
                                        IFERROR(
                                            INDEX(I:I,
                                                MATCH(
                                                    A444&amp;B444,AG:AG,
                                                    0)
                                            ),
                                            "Não encontrado")
                                    )</f>
        <v>0.44</v>
      </c>
      <c r="I444" s="21">
        <f t="shared" si="142"/>
        <v>0.44</v>
      </c>
      <c r="J444" s="21">
        <f t="shared" si="143"/>
        <v>0</v>
      </c>
      <c r="K444" s="21">
        <f t="shared" si="143"/>
        <v>0</v>
      </c>
      <c r="L444" s="21">
        <f>IF(
                        C444="INSUMO",
                                        IFERROR(
                                            IF(
                                                INDEX(
                                                    Insumos!C:C,
                                                    MATCH(
                                                        A444&amp;B444,
                                                        Insumos!I:I,
                                                        0)
                                                )="Mao_obra",
                                                INDEX(
                                                    Insumos!F:F,
                                                    MATCH(
                                                        A444&amp;B444,
                                                        Insumos!I:I,
                                                        0)
                                                ),
                                                0
                                            ),
                                            "Não encontrado"),
                                        IFERROR(
                                            INDEX(M:M,
                                                MATCH(
                                                    A444&amp;B444,AG:AG,
                                                    0)
                                            ),
                                            "Não encontrado")
                                    )</f>
        <v>0</v>
      </c>
      <c r="M444" s="21">
        <f t="shared" si="144"/>
        <v>0</v>
      </c>
      <c r="N444" s="21">
        <f>IF(
                        C444="INSUMO",
                                        IFERROR(
                                            IF(
                                                INDEX(
                                                    Insumos!C:C,
                                                    MATCH(
                                                        A444&amp;B444,
                                                        Insumos!I:I,
                                                        0)
                                                )="Equipamento",
                                                INDEX(
                                                    Insumos!F:F,
                                                    MATCH(
                                                        A444&amp;B444,
                                                        Insumos!I:I,
                                                        0)
                                                ),
                                                0
                                            ),
                                            "Não encontrado"),
                                        IFERROR(
                                            INDEX(O:O,
                                                MATCH(
                                                    A444&amp;B444,AG:AG,
                                                    0)
                                            ),
                                            "Não encontrado")
                                    )</f>
        <v>0</v>
      </c>
      <c r="O444" s="21">
        <f t="shared" si="145"/>
        <v>0</v>
      </c>
      <c r="P444" s="21">
        <f>IF(
                        C444="INSUMO",
                                        IFERROR(
                                            IF(
                                                INDEX(
                                                    Insumos!C:C,
                                                    MATCH(
                                                        A444&amp;B444,
                                                        Insumos!I:I,
                                                        0)
                                                )="Transporte",
                                                INDEX(
                                                    Insumos!F:F,
                                                    MATCH(
                                                        A444&amp;B444,
                                                        Insumos!I:I,
                                                        0)
                                                ),
                                                0
                                            ),
                                            "Não encontrado"),
                                        IFERROR(
                                            INDEX(Q:Q,
                                                MATCH(
                                                    A444&amp;B444,AG:AG,
                                                    0)
                                            ),
                                            "Não encontrado")
                                    )</f>
        <v>0</v>
      </c>
      <c r="Q444" s="21">
        <f t="shared" si="146"/>
        <v>0</v>
      </c>
      <c r="R444" s="21">
        <f>IF(
                        C444="INSUMO",
                                        IFERROR(
                                            IF(
                                                INDEX(
                                                    Insumos!C:C,
                                                    MATCH(
                                                        A444&amp;B444,
                                                        Insumos!I:I,
                                                        0)
                                                )="Terceirizados",
                                                INDEX(
                                                    Insumos!F:F,
                                                    MATCH(
                                                        A444&amp;B444,
                                                        Insumos!I:I,
                                                        0)
                                                ),
                                                0
                                            ),
                                            "Não encontrado"),
                                        IFERROR(
                                            INDEX(S:S,
                                                MATCH(
                                                    A444&amp;B444,AG:AG,
                                                    0)
                                            ),
                                            "Não encontrado")
                                    )</f>
        <v>0</v>
      </c>
      <c r="S444" s="21">
        <f t="shared" si="147"/>
        <v>0</v>
      </c>
      <c r="T444" s="21">
        <f>IF(
                        C444="INSUMO",
                                        IFERROR(
                                            IF(
                                                INDEX(
                                                    Insumos!C:C,
                                                    MATCH(
                                                        A444&amp;B444,
                                                        Insumos!I:I,
                                                        0)
                                                )="Comissionamento",
                                                INDEX(
                                                    Insumos!F:F,
                                                    MATCH(
                                                        A444&amp;B444,
                                                        Insumos!I:I,
                                                        0)
                                                ),
                                                0
                                            ),
                                            "Não encontrado"),
                                        IFERROR(
                                            INDEX(U:U,
                                                MATCH(
                                                    A444&amp;B444,AG:AG,
                                                    0)
                                            ),
                                            "Não encontrado")
                                    )</f>
        <v>0</v>
      </c>
      <c r="U444" s="21">
        <f t="shared" si="148"/>
        <v>0</v>
      </c>
      <c r="V444" s="21">
        <f>IF(
                        C444="INSUMO",
                                        IFERROR(
                                            IF(
                                                INDEX(
                                                    Insumos!C:C,
                                                    MATCH(
                                                        A444&amp;B444,
                                                        Insumos!I:I,
                                                        0)
                                                )="Verba",
                                                INDEX(
                                                    Insumos!F:F,
                                                    MATCH(
                                                        A444&amp;B444,
                                                        Insumos!I:I,
                                                        0)
                                                ),
                                                0
                                            ),
                                            "Não encontrado"),
                                        IFERROR(
                                            INDEX(W:W,
                                                MATCH(
                                                    A444&amp;B444,AG:AG,
                                                    0)
                                            ),
                                            "Não encontrado")
                                    )</f>
        <v>0</v>
      </c>
      <c r="W444" s="21">
        <f t="shared" si="149"/>
        <v>0</v>
      </c>
      <c r="X444" s="21">
        <f>IF(
                        C444="INSUMO",
                                        IFERROR(
                                            IF(
                                                INDEX(
                                                    Insumos!C:C,
                                                    MATCH(
                                                        A444&amp;B444,
                                                        Insumos!I:I,
                                                        0)
                                                )="Outro",
                                                INDEX(
                                                    Insumos!F:F,
                                                    MATCH(
                                                        A444&amp;B444,
                                                        Insumos!I:I,
                                                        0)
                                                ),
                                                0
                                            ),
                                            "Não encontrado"),
                                        IFERROR(
                                            INDEX(Y:Y,
                                                MATCH(
                                                    A444&amp;B444,AG:AG,
                                                    0)
                                            ),
                                            "Não encontrado")
                                    )</f>
        <v>0</v>
      </c>
      <c r="Y444" s="21">
        <f t="shared" si="150"/>
        <v>0</v>
      </c>
      <c r="Z444" s="21">
        <f>IF(
                            C444="INSUMO",
                            IFERROR(
                                INDEX(
                                    Insumos!F:F,
                                    MATCH(
                                        A444&amp;B444,
                                        Insumos!I:I,
                                        0)
                                ),
                                "Não encontrado"),
                            IFERROR(
                                INDEX(AA:AA,
                                    MATCH(
                                        A444&amp;B444,AG:AG,
                                        0)
                                ),
                                "Não encontrado")
                        )</f>
        <v>0.44</v>
      </c>
      <c r="AA444" s="21">
        <f t="shared" si="151"/>
        <v>0.44</v>
      </c>
      <c r="AB444" s="45"/>
      <c r="AC444" s="45"/>
      <c r="AD444" s="61" t="s">
        <v>89</v>
      </c>
      <c r="AE444" s="72"/>
      <c r="AF444" s="72"/>
    </row>
    <row r="445" spans="1:33" x14ac:dyDescent="0.2">
      <c r="A445" s="54" t="s">
        <v>798</v>
      </c>
      <c r="B445" s="55" t="s">
        <v>98</v>
      </c>
      <c r="C445" s="69" t="s">
        <v>58</v>
      </c>
      <c r="D445" s="57" t="s">
        <v>488</v>
      </c>
      <c r="E445" s="57" t="s">
        <v>799</v>
      </c>
      <c r="F445" s="16" t="s">
        <v>511</v>
      </c>
      <c r="G445" s="16">
        <v>1</v>
      </c>
      <c r="H445" s="20">
        <f>IF(
                        C445="INSUMO",
                                        IFERROR(
                                            IF(
                                                INDEX(
                                                    Insumos!C:C,
                                                    MATCH(
                                                        A445&amp;B445,
                                                        Insumos!I:I,
                                                        0)
                                                )="Material",
                                                INDEX(
                                                    Insumos!F:F,
                                                    MATCH(
                                                        A445&amp;B445,
                                                        Insumos!I:I,
                                                        0)
                                                ),
                                                0
                                            ),
                                            "Não encontrado"),
                                        IFERROR(
                                            INDEX(I:I,
                                                MATCH(
                                                    A445&amp;B445,AG:AG,
                                                    0)
                                            ),
                                            "Não encontrado")
                                    )</f>
        <v>0.08</v>
      </c>
      <c r="I445" s="20">
        <f t="shared" si="142"/>
        <v>0.08</v>
      </c>
      <c r="J445" s="20">
        <f t="shared" si="143"/>
        <v>0</v>
      </c>
      <c r="K445" s="20">
        <f t="shared" si="143"/>
        <v>0</v>
      </c>
      <c r="L445" s="20">
        <f>IF(
                        C445="INSUMO",
                                        IFERROR(
                                            IF(
                                                INDEX(
                                                    Insumos!C:C,
                                                    MATCH(
                                                        A445&amp;B445,
                                                        Insumos!I:I,
                                                        0)
                                                )="Mao_obra",
                                                INDEX(
                                                    Insumos!F:F,
                                                    MATCH(
                                                        A445&amp;B445,
                                                        Insumos!I:I,
                                                        0)
                                                ),
                                                0
                                            ),
                                            "Não encontrado"),
                                        IFERROR(
                                            INDEX(M:M,
                                                MATCH(
                                                    A445&amp;B445,AG:AG,
                                                    0)
                                            ),
                                            "Não encontrado")
                                    )</f>
        <v>0</v>
      </c>
      <c r="M445" s="20">
        <f t="shared" si="144"/>
        <v>0</v>
      </c>
      <c r="N445" s="20">
        <f>IF(
                        C445="INSUMO",
                                        IFERROR(
                                            IF(
                                                INDEX(
                                                    Insumos!C:C,
                                                    MATCH(
                                                        A445&amp;B445,
                                                        Insumos!I:I,
                                                        0)
                                                )="Equipamento",
                                                INDEX(
                                                    Insumos!F:F,
                                                    MATCH(
                                                        A445&amp;B445,
                                                        Insumos!I:I,
                                                        0)
                                                ),
                                                0
                                            ),
                                            "Não encontrado"),
                                        IFERROR(
                                            INDEX(O:O,
                                                MATCH(
                                                    A445&amp;B445,AG:AG,
                                                    0)
                                            ),
                                            "Não encontrado")
                                    )</f>
        <v>0</v>
      </c>
      <c r="O445" s="20">
        <f t="shared" si="145"/>
        <v>0</v>
      </c>
      <c r="P445" s="20">
        <f>IF(
                        C445="INSUMO",
                                        IFERROR(
                                            IF(
                                                INDEX(
                                                    Insumos!C:C,
                                                    MATCH(
                                                        A445&amp;B445,
                                                        Insumos!I:I,
                                                        0)
                                                )="Transporte",
                                                INDEX(
                                                    Insumos!F:F,
                                                    MATCH(
                                                        A445&amp;B445,
                                                        Insumos!I:I,
                                                        0)
                                                ),
                                                0
                                            ),
                                            "Não encontrado"),
                                        IFERROR(
                                            INDEX(Q:Q,
                                                MATCH(
                                                    A445&amp;B445,AG:AG,
                                                    0)
                                            ),
                                            "Não encontrado")
                                    )</f>
        <v>0</v>
      </c>
      <c r="Q445" s="20">
        <f t="shared" si="146"/>
        <v>0</v>
      </c>
      <c r="R445" s="20">
        <f>IF(
                        C445="INSUMO",
                                        IFERROR(
                                            IF(
                                                INDEX(
                                                    Insumos!C:C,
                                                    MATCH(
                                                        A445&amp;B445,
                                                        Insumos!I:I,
                                                        0)
                                                )="Terceirizados",
                                                INDEX(
                                                    Insumos!F:F,
                                                    MATCH(
                                                        A445&amp;B445,
                                                        Insumos!I:I,
                                                        0)
                                                ),
                                                0
                                            ),
                                            "Não encontrado"),
                                        IFERROR(
                                            INDEX(S:S,
                                                MATCH(
                                                    A445&amp;B445,AG:AG,
                                                    0)
                                            ),
                                            "Não encontrado")
                                    )</f>
        <v>0</v>
      </c>
      <c r="S445" s="20">
        <f t="shared" si="147"/>
        <v>0</v>
      </c>
      <c r="T445" s="20">
        <f>IF(
                        C445="INSUMO",
                                        IFERROR(
                                            IF(
                                                INDEX(
                                                    Insumos!C:C,
                                                    MATCH(
                                                        A445&amp;B445,
                                                        Insumos!I:I,
                                                        0)
                                                )="Comissionamento",
                                                INDEX(
                                                    Insumos!F:F,
                                                    MATCH(
                                                        A445&amp;B445,
                                                        Insumos!I:I,
                                                        0)
                                                ),
                                                0
                                            ),
                                            "Não encontrado"),
                                        IFERROR(
                                            INDEX(U:U,
                                                MATCH(
                                                    A445&amp;B445,AG:AG,
                                                    0)
                                            ),
                                            "Não encontrado")
                                    )</f>
        <v>0</v>
      </c>
      <c r="U445" s="20">
        <f t="shared" si="148"/>
        <v>0</v>
      </c>
      <c r="V445" s="20">
        <f>IF(
                        C445="INSUMO",
                                        IFERROR(
                                            IF(
                                                INDEX(
                                                    Insumos!C:C,
                                                    MATCH(
                                                        A445&amp;B445,
                                                        Insumos!I:I,
                                                        0)
                                                )="Verba",
                                                INDEX(
                                                    Insumos!F:F,
                                                    MATCH(
                                                        A445&amp;B445,
                                                        Insumos!I:I,
                                                        0)
                                                ),
                                                0
                                            ),
                                            "Não encontrado"),
                                        IFERROR(
                                            INDEX(W:W,
                                                MATCH(
                                                    A445&amp;B445,AG:AG,
                                                    0)
                                            ),
                                            "Não encontrado")
                                    )</f>
        <v>0</v>
      </c>
      <c r="W445" s="20">
        <f t="shared" si="149"/>
        <v>0</v>
      </c>
      <c r="X445" s="20">
        <f>IF(
                        C445="INSUMO",
                                        IFERROR(
                                            IF(
                                                INDEX(
                                                    Insumos!C:C,
                                                    MATCH(
                                                        A445&amp;B445,
                                                        Insumos!I:I,
                                                        0)
                                                )="Outro",
                                                INDEX(
                                                    Insumos!F:F,
                                                    MATCH(
                                                        A445&amp;B445,
                                                        Insumos!I:I,
                                                        0)
                                                ),
                                                0
                                            ),
                                            "Não encontrado"),
                                        IFERROR(
                                            INDEX(Y:Y,
                                                MATCH(
                                                    A445&amp;B445,AG:AG,
                                                    0)
                                            ),
                                            "Não encontrado")
                                    )</f>
        <v>0</v>
      </c>
      <c r="Y445" s="20">
        <f t="shared" si="150"/>
        <v>0</v>
      </c>
      <c r="Z445" s="20">
        <f>IF(
                            C445="INSUMO",
                            IFERROR(
                                INDEX(
                                    Insumos!F:F,
                                    MATCH(
                                        A445&amp;B445,
                                        Insumos!I:I,
                                        0)
                                ),
                                "Não encontrado"),
                            IFERROR(
                                INDEX(AA:AA,
                                    MATCH(
                                        A445&amp;B445,AG:AG,
                                        0)
                                ),
                                "Não encontrado")
                        )</f>
        <v>0.08</v>
      </c>
      <c r="AA445" s="20">
        <f t="shared" si="151"/>
        <v>0.08</v>
      </c>
      <c r="AB445" s="44"/>
      <c r="AC445" s="44"/>
      <c r="AD445" s="57" t="s">
        <v>89</v>
      </c>
      <c r="AE445" s="70"/>
      <c r="AF445" s="70"/>
    </row>
    <row r="446" spans="1:33" x14ac:dyDescent="0.2">
      <c r="A446" s="59" t="s">
        <v>800</v>
      </c>
      <c r="B446" s="60" t="s">
        <v>98</v>
      </c>
      <c r="C446" s="71" t="s">
        <v>58</v>
      </c>
      <c r="D446" s="61" t="s">
        <v>488</v>
      </c>
      <c r="E446" s="61" t="s">
        <v>801</v>
      </c>
      <c r="F446" s="17" t="s">
        <v>511</v>
      </c>
      <c r="G446" s="17">
        <v>1</v>
      </c>
      <c r="H446" s="21">
        <f>IF(
                        C446="INSUMO",
                                        IFERROR(
                                            IF(
                                                INDEX(
                                                    Insumos!C:C,
                                                    MATCH(
                                                        A446&amp;B446,
                                                        Insumos!I:I,
                                                        0)
                                                )="Material",
                                                INDEX(
                                                    Insumos!F:F,
                                                    MATCH(
                                                        A446&amp;B446,
                                                        Insumos!I:I,
                                                        0)
                                                ),
                                                0
                                            ),
                                            "Não encontrado"),
                                        IFERROR(
                                            INDEX(I:I,
                                                MATCH(
                                                    A446&amp;B446,AG:AG,
                                                    0)
                                            ),
                                            "Não encontrado")
                                    )</f>
        <v>1.43</v>
      </c>
      <c r="I446" s="21">
        <f t="shared" si="142"/>
        <v>1.43</v>
      </c>
      <c r="J446" s="21">
        <f t="shared" si="143"/>
        <v>0</v>
      </c>
      <c r="K446" s="21">
        <f t="shared" si="143"/>
        <v>0</v>
      </c>
      <c r="L446" s="21">
        <f>IF(
                        C446="INSUMO",
                                        IFERROR(
                                            IF(
                                                INDEX(
                                                    Insumos!C:C,
                                                    MATCH(
                                                        A446&amp;B446,
                                                        Insumos!I:I,
                                                        0)
                                                )="Mao_obra",
                                                INDEX(
                                                    Insumos!F:F,
                                                    MATCH(
                                                        A446&amp;B446,
                                                        Insumos!I:I,
                                                        0)
                                                ),
                                                0
                                            ),
                                            "Não encontrado"),
                                        IFERROR(
                                            INDEX(M:M,
                                                MATCH(
                                                    A446&amp;B446,AG:AG,
                                                    0)
                                            ),
                                            "Não encontrado")
                                    )</f>
        <v>0</v>
      </c>
      <c r="M446" s="21">
        <f t="shared" si="144"/>
        <v>0</v>
      </c>
      <c r="N446" s="21">
        <f>IF(
                        C446="INSUMO",
                                        IFERROR(
                                            IF(
                                                INDEX(
                                                    Insumos!C:C,
                                                    MATCH(
                                                        A446&amp;B446,
                                                        Insumos!I:I,
                                                        0)
                                                )="Equipamento",
                                                INDEX(
                                                    Insumos!F:F,
                                                    MATCH(
                                                        A446&amp;B446,
                                                        Insumos!I:I,
                                                        0)
                                                ),
                                                0
                                            ),
                                            "Não encontrado"),
                                        IFERROR(
                                            INDEX(O:O,
                                                MATCH(
                                                    A446&amp;B446,AG:AG,
                                                    0)
                                            ),
                                            "Não encontrado")
                                    )</f>
        <v>0</v>
      </c>
      <c r="O446" s="21">
        <f t="shared" si="145"/>
        <v>0</v>
      </c>
      <c r="P446" s="21">
        <f>IF(
                        C446="INSUMO",
                                        IFERROR(
                                            IF(
                                                INDEX(
                                                    Insumos!C:C,
                                                    MATCH(
                                                        A446&amp;B446,
                                                        Insumos!I:I,
                                                        0)
                                                )="Transporte",
                                                INDEX(
                                                    Insumos!F:F,
                                                    MATCH(
                                                        A446&amp;B446,
                                                        Insumos!I:I,
                                                        0)
                                                ),
                                                0
                                            ),
                                            "Não encontrado"),
                                        IFERROR(
                                            INDEX(Q:Q,
                                                MATCH(
                                                    A446&amp;B446,AG:AG,
                                                    0)
                                            ),
                                            "Não encontrado")
                                    )</f>
        <v>0</v>
      </c>
      <c r="Q446" s="21">
        <f t="shared" si="146"/>
        <v>0</v>
      </c>
      <c r="R446" s="21">
        <f>IF(
                        C446="INSUMO",
                                        IFERROR(
                                            IF(
                                                INDEX(
                                                    Insumos!C:C,
                                                    MATCH(
                                                        A446&amp;B446,
                                                        Insumos!I:I,
                                                        0)
                                                )="Terceirizados",
                                                INDEX(
                                                    Insumos!F:F,
                                                    MATCH(
                                                        A446&amp;B446,
                                                        Insumos!I:I,
                                                        0)
                                                ),
                                                0
                                            ),
                                            "Não encontrado"),
                                        IFERROR(
                                            INDEX(S:S,
                                                MATCH(
                                                    A446&amp;B446,AG:AG,
                                                    0)
                                            ),
                                            "Não encontrado")
                                    )</f>
        <v>0</v>
      </c>
      <c r="S446" s="21">
        <f t="shared" si="147"/>
        <v>0</v>
      </c>
      <c r="T446" s="21">
        <f>IF(
                        C446="INSUMO",
                                        IFERROR(
                                            IF(
                                                INDEX(
                                                    Insumos!C:C,
                                                    MATCH(
                                                        A446&amp;B446,
                                                        Insumos!I:I,
                                                        0)
                                                )="Comissionamento",
                                                INDEX(
                                                    Insumos!F:F,
                                                    MATCH(
                                                        A446&amp;B446,
                                                        Insumos!I:I,
                                                        0)
                                                ),
                                                0
                                            ),
                                            "Não encontrado"),
                                        IFERROR(
                                            INDEX(U:U,
                                                MATCH(
                                                    A446&amp;B446,AG:AG,
                                                    0)
                                            ),
                                            "Não encontrado")
                                    )</f>
        <v>0</v>
      </c>
      <c r="U446" s="21">
        <f t="shared" si="148"/>
        <v>0</v>
      </c>
      <c r="V446" s="21">
        <f>IF(
                        C446="INSUMO",
                                        IFERROR(
                                            IF(
                                                INDEX(
                                                    Insumos!C:C,
                                                    MATCH(
                                                        A446&amp;B446,
                                                        Insumos!I:I,
                                                        0)
                                                )="Verba",
                                                INDEX(
                                                    Insumos!F:F,
                                                    MATCH(
                                                        A446&amp;B446,
                                                        Insumos!I:I,
                                                        0)
                                                ),
                                                0
                                            ),
                                            "Não encontrado"),
                                        IFERROR(
                                            INDEX(W:W,
                                                MATCH(
                                                    A446&amp;B446,AG:AG,
                                                    0)
                                            ),
                                            "Não encontrado")
                                    )</f>
        <v>0</v>
      </c>
      <c r="W446" s="21">
        <f t="shared" si="149"/>
        <v>0</v>
      </c>
      <c r="X446" s="21">
        <f>IF(
                        C446="INSUMO",
                                        IFERROR(
                                            IF(
                                                INDEX(
                                                    Insumos!C:C,
                                                    MATCH(
                                                        A446&amp;B446,
                                                        Insumos!I:I,
                                                        0)
                                                )="Outro",
                                                INDEX(
                                                    Insumos!F:F,
                                                    MATCH(
                                                        A446&amp;B446,
                                                        Insumos!I:I,
                                                        0)
                                                ),
                                                0
                                            ),
                                            "Não encontrado"),
                                        IFERROR(
                                            INDEX(Y:Y,
                                                MATCH(
                                                    A446&amp;B446,AG:AG,
                                                    0)
                                            ),
                                            "Não encontrado")
                                    )</f>
        <v>0</v>
      </c>
      <c r="Y446" s="21">
        <f t="shared" si="150"/>
        <v>0</v>
      </c>
      <c r="Z446" s="21">
        <f>IF(
                            C446="INSUMO",
                            IFERROR(
                                INDEX(
                                    Insumos!F:F,
                                    MATCH(
                                        A446&amp;B446,
                                        Insumos!I:I,
                                        0)
                                ),
                                "Não encontrado"),
                            IFERROR(
                                INDEX(AA:AA,
                                    MATCH(
                                        A446&amp;B446,AG:AG,
                                        0)
                                ),
                                "Não encontrado")
                        )</f>
        <v>1.43</v>
      </c>
      <c r="AA446" s="21">
        <f t="shared" si="151"/>
        <v>1.43</v>
      </c>
      <c r="AB446" s="45"/>
      <c r="AC446" s="45"/>
      <c r="AD446" s="61" t="s">
        <v>89</v>
      </c>
      <c r="AE446" s="72"/>
      <c r="AF446" s="72"/>
    </row>
    <row r="447" spans="1:33" ht="25.5" x14ac:dyDescent="0.2">
      <c r="A447" s="54" t="s">
        <v>802</v>
      </c>
      <c r="B447" s="55" t="s">
        <v>98</v>
      </c>
      <c r="C447" s="69" t="s">
        <v>58</v>
      </c>
      <c r="D447" s="57" t="s">
        <v>488</v>
      </c>
      <c r="E447" s="57" t="s">
        <v>803</v>
      </c>
      <c r="F447" s="16" t="s">
        <v>511</v>
      </c>
      <c r="G447" s="16">
        <v>1</v>
      </c>
      <c r="H447" s="20">
        <f>IF(
                        C447="INSUMO",
                                        IFERROR(
                                            IF(
                                                INDEX(
                                                    Insumos!C:C,
                                                    MATCH(
                                                        A447&amp;B447,
                                                        Insumos!I:I,
                                                        0)
                                                )="Material",
                                                INDEX(
                                                    Insumos!F:F,
                                                    MATCH(
                                                        A447&amp;B447,
                                                        Insumos!I:I,
                                                        0)
                                                ),
                                                0
                                            ),
                                            "Não encontrado"),
                                        IFERROR(
                                            INDEX(I:I,
                                                MATCH(
                                                    A447&amp;B447,AG:AG,
                                                    0)
                                            ),
                                            "Não encontrado")
                                    )</f>
        <v>0.61</v>
      </c>
      <c r="I447" s="20">
        <f t="shared" si="142"/>
        <v>0.61</v>
      </c>
      <c r="J447" s="20">
        <f t="shared" si="143"/>
        <v>0</v>
      </c>
      <c r="K447" s="20">
        <f t="shared" si="143"/>
        <v>0</v>
      </c>
      <c r="L447" s="20">
        <f>IF(
                        C447="INSUMO",
                                        IFERROR(
                                            IF(
                                                INDEX(
                                                    Insumos!C:C,
                                                    MATCH(
                                                        A447&amp;B447,
                                                        Insumos!I:I,
                                                        0)
                                                )="Mao_obra",
                                                INDEX(
                                                    Insumos!F:F,
                                                    MATCH(
                                                        A447&amp;B447,
                                                        Insumos!I:I,
                                                        0)
                                                ),
                                                0
                                            ),
                                            "Não encontrado"),
                                        IFERROR(
                                            INDEX(M:M,
                                                MATCH(
                                                    A447&amp;B447,AG:AG,
                                                    0)
                                            ),
                                            "Não encontrado")
                                    )</f>
        <v>0</v>
      </c>
      <c r="M447" s="20">
        <f t="shared" si="144"/>
        <v>0</v>
      </c>
      <c r="N447" s="20">
        <f>IF(
                        C447="INSUMO",
                                        IFERROR(
                                            IF(
                                                INDEX(
                                                    Insumos!C:C,
                                                    MATCH(
                                                        A447&amp;B447,
                                                        Insumos!I:I,
                                                        0)
                                                )="Equipamento",
                                                INDEX(
                                                    Insumos!F:F,
                                                    MATCH(
                                                        A447&amp;B447,
                                                        Insumos!I:I,
                                                        0)
                                                ),
                                                0
                                            ),
                                            "Não encontrado"),
                                        IFERROR(
                                            INDEX(O:O,
                                                MATCH(
                                                    A447&amp;B447,AG:AG,
                                                    0)
                                            ),
                                            "Não encontrado")
                                    )</f>
        <v>0</v>
      </c>
      <c r="O447" s="20">
        <f t="shared" si="145"/>
        <v>0</v>
      </c>
      <c r="P447" s="20">
        <f>IF(
                        C447="INSUMO",
                                        IFERROR(
                                            IF(
                                                INDEX(
                                                    Insumos!C:C,
                                                    MATCH(
                                                        A447&amp;B447,
                                                        Insumos!I:I,
                                                        0)
                                                )="Transporte",
                                                INDEX(
                                                    Insumos!F:F,
                                                    MATCH(
                                                        A447&amp;B447,
                                                        Insumos!I:I,
                                                        0)
                                                ),
                                                0
                                            ),
                                            "Não encontrado"),
                                        IFERROR(
                                            INDEX(Q:Q,
                                                MATCH(
                                                    A447&amp;B447,AG:AG,
                                                    0)
                                            ),
                                            "Não encontrado")
                                    )</f>
        <v>0</v>
      </c>
      <c r="Q447" s="20">
        <f t="shared" si="146"/>
        <v>0</v>
      </c>
      <c r="R447" s="20">
        <f>IF(
                        C447="INSUMO",
                                        IFERROR(
                                            IF(
                                                INDEX(
                                                    Insumos!C:C,
                                                    MATCH(
                                                        A447&amp;B447,
                                                        Insumos!I:I,
                                                        0)
                                                )="Terceirizados",
                                                INDEX(
                                                    Insumos!F:F,
                                                    MATCH(
                                                        A447&amp;B447,
                                                        Insumos!I:I,
                                                        0)
                                                ),
                                                0
                                            ),
                                            "Não encontrado"),
                                        IFERROR(
                                            INDEX(S:S,
                                                MATCH(
                                                    A447&amp;B447,AG:AG,
                                                    0)
                                            ),
                                            "Não encontrado")
                                    )</f>
        <v>0</v>
      </c>
      <c r="S447" s="20">
        <f t="shared" si="147"/>
        <v>0</v>
      </c>
      <c r="T447" s="20">
        <f>IF(
                        C447="INSUMO",
                                        IFERROR(
                                            IF(
                                                INDEX(
                                                    Insumos!C:C,
                                                    MATCH(
                                                        A447&amp;B447,
                                                        Insumos!I:I,
                                                        0)
                                                )="Comissionamento",
                                                INDEX(
                                                    Insumos!F:F,
                                                    MATCH(
                                                        A447&amp;B447,
                                                        Insumos!I:I,
                                                        0)
                                                ),
                                                0
                                            ),
                                            "Não encontrado"),
                                        IFERROR(
                                            INDEX(U:U,
                                                MATCH(
                                                    A447&amp;B447,AG:AG,
                                                    0)
                                            ),
                                            "Não encontrado")
                                    )</f>
        <v>0</v>
      </c>
      <c r="U447" s="20">
        <f t="shared" si="148"/>
        <v>0</v>
      </c>
      <c r="V447" s="20">
        <f>IF(
                        C447="INSUMO",
                                        IFERROR(
                                            IF(
                                                INDEX(
                                                    Insumos!C:C,
                                                    MATCH(
                                                        A447&amp;B447,
                                                        Insumos!I:I,
                                                        0)
                                                )="Verba",
                                                INDEX(
                                                    Insumos!F:F,
                                                    MATCH(
                                                        A447&amp;B447,
                                                        Insumos!I:I,
                                                        0)
                                                ),
                                                0
                                            ),
                                            "Não encontrado"),
                                        IFERROR(
                                            INDEX(W:W,
                                                MATCH(
                                                    A447&amp;B447,AG:AG,
                                                    0)
                                            ),
                                            "Não encontrado")
                                    )</f>
        <v>0</v>
      </c>
      <c r="W447" s="20">
        <f t="shared" si="149"/>
        <v>0</v>
      </c>
      <c r="X447" s="20">
        <f>IF(
                        C447="INSUMO",
                                        IFERROR(
                                            IF(
                                                INDEX(
                                                    Insumos!C:C,
                                                    MATCH(
                                                        A447&amp;B447,
                                                        Insumos!I:I,
                                                        0)
                                                )="Outro",
                                                INDEX(
                                                    Insumos!F:F,
                                                    MATCH(
                                                        A447&amp;B447,
                                                        Insumos!I:I,
                                                        0)
                                                ),
                                                0
                                            ),
                                            "Não encontrado"),
                                        IFERROR(
                                            INDEX(Y:Y,
                                                MATCH(
                                                    A447&amp;B447,AG:AG,
                                                    0)
                                            ),
                                            "Não encontrado")
                                    )</f>
        <v>0</v>
      </c>
      <c r="Y447" s="20">
        <f t="shared" si="150"/>
        <v>0</v>
      </c>
      <c r="Z447" s="20">
        <f>IF(
                            C447="INSUMO",
                            IFERROR(
                                INDEX(
                                    Insumos!F:F,
                                    MATCH(
                                        A447&amp;B447,
                                        Insumos!I:I,
                                        0)
                                ),
                                "Não encontrado"),
                            IFERROR(
                                INDEX(AA:AA,
                                    MATCH(
                                        A447&amp;B447,AG:AG,
                                        0)
                                ),
                                "Não encontrado")
                        )</f>
        <v>0.61</v>
      </c>
      <c r="AA447" s="20">
        <f t="shared" si="151"/>
        <v>0.61</v>
      </c>
      <c r="AB447" s="44"/>
      <c r="AC447" s="44"/>
      <c r="AD447" s="57" t="s">
        <v>89</v>
      </c>
      <c r="AE447" s="70"/>
      <c r="AF447" s="70"/>
    </row>
    <row r="448" spans="1:33" ht="25.5" x14ac:dyDescent="0.2">
      <c r="A448" s="59" t="s">
        <v>804</v>
      </c>
      <c r="B448" s="60" t="s">
        <v>98</v>
      </c>
      <c r="C448" s="71" t="s">
        <v>58</v>
      </c>
      <c r="D448" s="61" t="s">
        <v>488</v>
      </c>
      <c r="E448" s="61" t="s">
        <v>805</v>
      </c>
      <c r="F448" s="17" t="s">
        <v>511</v>
      </c>
      <c r="G448" s="17">
        <v>1</v>
      </c>
      <c r="H448" s="21">
        <f>IF(
                        C448="INSUMO",
                                        IFERROR(
                                            IF(
                                                INDEX(
                                                    Insumos!C:C,
                                                    MATCH(
                                                        A448&amp;B448,
                                                        Insumos!I:I,
                                                        0)
                                                )="Material",
                                                INDEX(
                                                    Insumos!F:F,
                                                    MATCH(
                                                        A448&amp;B448,
                                                        Insumos!I:I,
                                                        0)
                                                ),
                                                0
                                            ),
                                            "Não encontrado"),
                                        IFERROR(
                                            INDEX(I:I,
                                                MATCH(
                                                    A448&amp;B448,AG:AG,
                                                    0)
                                            ),
                                            "Não encontrado")
                                    )</f>
        <v>0.01</v>
      </c>
      <c r="I448" s="21">
        <f t="shared" si="142"/>
        <v>0.01</v>
      </c>
      <c r="J448" s="21">
        <f t="shared" si="143"/>
        <v>0</v>
      </c>
      <c r="K448" s="21">
        <f t="shared" si="143"/>
        <v>0</v>
      </c>
      <c r="L448" s="21">
        <f>IF(
                        C448="INSUMO",
                                        IFERROR(
                                            IF(
                                                INDEX(
                                                    Insumos!C:C,
                                                    MATCH(
                                                        A448&amp;B448,
                                                        Insumos!I:I,
                                                        0)
                                                )="Mao_obra",
                                                INDEX(
                                                    Insumos!F:F,
                                                    MATCH(
                                                        A448&amp;B448,
                                                        Insumos!I:I,
                                                        0)
                                                ),
                                                0
                                            ),
                                            "Não encontrado"),
                                        IFERROR(
                                            INDEX(M:M,
                                                MATCH(
                                                    A448&amp;B448,AG:AG,
                                                    0)
                                            ),
                                            "Não encontrado")
                                    )</f>
        <v>0</v>
      </c>
      <c r="M448" s="21">
        <f t="shared" si="144"/>
        <v>0</v>
      </c>
      <c r="N448" s="21">
        <f>IF(
                        C448="INSUMO",
                                        IFERROR(
                                            IF(
                                                INDEX(
                                                    Insumos!C:C,
                                                    MATCH(
                                                        A448&amp;B448,
                                                        Insumos!I:I,
                                                        0)
                                                )="Equipamento",
                                                INDEX(
                                                    Insumos!F:F,
                                                    MATCH(
                                                        A448&amp;B448,
                                                        Insumos!I:I,
                                                        0)
                                                ),
                                                0
                                            ),
                                            "Não encontrado"),
                                        IFERROR(
                                            INDEX(O:O,
                                                MATCH(
                                                    A448&amp;B448,AG:AG,
                                                    0)
                                            ),
                                            "Não encontrado")
                                    )</f>
        <v>0</v>
      </c>
      <c r="O448" s="21">
        <f t="shared" si="145"/>
        <v>0</v>
      </c>
      <c r="P448" s="21">
        <f>IF(
                        C448="INSUMO",
                                        IFERROR(
                                            IF(
                                                INDEX(
                                                    Insumos!C:C,
                                                    MATCH(
                                                        A448&amp;B448,
                                                        Insumos!I:I,
                                                        0)
                                                )="Transporte",
                                                INDEX(
                                                    Insumos!F:F,
                                                    MATCH(
                                                        A448&amp;B448,
                                                        Insumos!I:I,
                                                        0)
                                                ),
                                                0
                                            ),
                                            "Não encontrado"),
                                        IFERROR(
                                            INDEX(Q:Q,
                                                MATCH(
                                                    A448&amp;B448,AG:AG,
                                                    0)
                                            ),
                                            "Não encontrado")
                                    )</f>
        <v>0</v>
      </c>
      <c r="Q448" s="21">
        <f t="shared" si="146"/>
        <v>0</v>
      </c>
      <c r="R448" s="21">
        <f>IF(
                        C448="INSUMO",
                                        IFERROR(
                                            IF(
                                                INDEX(
                                                    Insumos!C:C,
                                                    MATCH(
                                                        A448&amp;B448,
                                                        Insumos!I:I,
                                                        0)
                                                )="Terceirizados",
                                                INDEX(
                                                    Insumos!F:F,
                                                    MATCH(
                                                        A448&amp;B448,
                                                        Insumos!I:I,
                                                        0)
                                                ),
                                                0
                                            ),
                                            "Não encontrado"),
                                        IFERROR(
                                            INDEX(S:S,
                                                MATCH(
                                                    A448&amp;B448,AG:AG,
                                                    0)
                                            ),
                                            "Não encontrado")
                                    )</f>
        <v>0</v>
      </c>
      <c r="S448" s="21">
        <f t="shared" si="147"/>
        <v>0</v>
      </c>
      <c r="T448" s="21">
        <f>IF(
                        C448="INSUMO",
                                        IFERROR(
                                            IF(
                                                INDEX(
                                                    Insumos!C:C,
                                                    MATCH(
                                                        A448&amp;B448,
                                                        Insumos!I:I,
                                                        0)
                                                )="Comissionamento",
                                                INDEX(
                                                    Insumos!F:F,
                                                    MATCH(
                                                        A448&amp;B448,
                                                        Insumos!I:I,
                                                        0)
                                                ),
                                                0
                                            ),
                                            "Não encontrado"),
                                        IFERROR(
                                            INDEX(U:U,
                                                MATCH(
                                                    A448&amp;B448,AG:AG,
                                                    0)
                                            ),
                                            "Não encontrado")
                                    )</f>
        <v>0</v>
      </c>
      <c r="U448" s="21">
        <f t="shared" si="148"/>
        <v>0</v>
      </c>
      <c r="V448" s="21">
        <f>IF(
                        C448="INSUMO",
                                        IFERROR(
                                            IF(
                                                INDEX(
                                                    Insumos!C:C,
                                                    MATCH(
                                                        A448&amp;B448,
                                                        Insumos!I:I,
                                                        0)
                                                )="Verba",
                                                INDEX(
                                                    Insumos!F:F,
                                                    MATCH(
                                                        A448&amp;B448,
                                                        Insumos!I:I,
                                                        0)
                                                ),
                                                0
                                            ),
                                            "Não encontrado"),
                                        IFERROR(
                                            INDEX(W:W,
                                                MATCH(
                                                    A448&amp;B448,AG:AG,
                                                    0)
                                            ),
                                            "Não encontrado")
                                    )</f>
        <v>0</v>
      </c>
      <c r="W448" s="21">
        <f t="shared" si="149"/>
        <v>0</v>
      </c>
      <c r="X448" s="21">
        <f>IF(
                        C448="INSUMO",
                                        IFERROR(
                                            IF(
                                                INDEX(
                                                    Insumos!C:C,
                                                    MATCH(
                                                        A448&amp;B448,
                                                        Insumos!I:I,
                                                        0)
                                                )="Outro",
                                                INDEX(
                                                    Insumos!F:F,
                                                    MATCH(
                                                        A448&amp;B448,
                                                        Insumos!I:I,
                                                        0)
                                                ),
                                                0
                                            ),
                                            "Não encontrado"),
                                        IFERROR(
                                            INDEX(Y:Y,
                                                MATCH(
                                                    A448&amp;B448,AG:AG,
                                                    0)
                                            ),
                                            "Não encontrado")
                                    )</f>
        <v>0</v>
      </c>
      <c r="Y448" s="21">
        <f t="shared" si="150"/>
        <v>0</v>
      </c>
      <c r="Z448" s="21">
        <f>IF(
                            C448="INSUMO",
                            IFERROR(
                                INDEX(
                                    Insumos!F:F,
                                    MATCH(
                                        A448&amp;B448,
                                        Insumos!I:I,
                                        0)
                                ),
                                "Não encontrado"),
                            IFERROR(
                                INDEX(AA:AA,
                                    MATCH(
                                        A448&amp;B448,AG:AG,
                                        0)
                                ),
                                "Não encontrado")
                        )</f>
        <v>0.01</v>
      </c>
      <c r="AA448" s="21">
        <f t="shared" si="151"/>
        <v>0.01</v>
      </c>
      <c r="AB448" s="45"/>
      <c r="AC448" s="45"/>
      <c r="AD448" s="61" t="s">
        <v>89</v>
      </c>
      <c r="AE448" s="72"/>
      <c r="AF448" s="72"/>
    </row>
    <row r="449" spans="1:33" x14ac:dyDescent="0.2">
      <c r="A449" s="54" t="s">
        <v>836</v>
      </c>
      <c r="B449" s="55" t="s">
        <v>98</v>
      </c>
      <c r="C449" s="69" t="s">
        <v>58</v>
      </c>
      <c r="D449" s="57" t="s">
        <v>488</v>
      </c>
      <c r="E449" s="57" t="s">
        <v>837</v>
      </c>
      <c r="F449" s="16" t="s">
        <v>511</v>
      </c>
      <c r="G449" s="16">
        <v>1</v>
      </c>
      <c r="H449" s="20">
        <f>IF(
                        C449="INSUMO",
                                        IFERROR(
                                            IF(
                                                INDEX(
                                                    Insumos!C:C,
                                                    MATCH(
                                                        A449&amp;B449,
                                                        Insumos!I:I,
                                                        0)
                                                )="Material",
                                                INDEX(
                                                    Insumos!F:F,
                                                    MATCH(
                                                        A449&amp;B449,
                                                        Insumos!I:I,
                                                        0)
                                                ),
                                                0
                                            ),
                                            "Não encontrado"),
                                        IFERROR(
                                            INDEX(I:I,
                                                MATCH(
                                                    A449&amp;B449,AG:AG,
                                                    0)
                                            ),
                                            "Não encontrado")
                                    )</f>
        <v>0</v>
      </c>
      <c r="I449" s="20">
        <f t="shared" si="142"/>
        <v>0</v>
      </c>
      <c r="J449" s="20">
        <f t="shared" si="143"/>
        <v>25.74</v>
      </c>
      <c r="K449" s="20">
        <f t="shared" si="143"/>
        <v>25.74</v>
      </c>
      <c r="L449" s="20">
        <f>IF(
                        C449="INSUMO",
                                        IFERROR(
                                            IF(
                                                INDEX(
                                                    Insumos!C:C,
                                                    MATCH(
                                                        A449&amp;B449,
                                                        Insumos!I:I,
                                                        0)
                                                )="Mao_obra",
                                                INDEX(
                                                    Insumos!F:F,
                                                    MATCH(
                                                        A449&amp;B449,
                                                        Insumos!I:I,
                                                        0)
                                                ),
                                                0
                                            ),
                                            "Não encontrado"),
                                        IFERROR(
                                            INDEX(M:M,
                                                MATCH(
                                                    A449&amp;B449,AG:AG,
                                                    0)
                                            ),
                                            "Não encontrado")
                                    )</f>
        <v>25.74</v>
      </c>
      <c r="M449" s="20">
        <f t="shared" si="144"/>
        <v>25.74</v>
      </c>
      <c r="N449" s="20">
        <f>IF(
                        C449="INSUMO",
                                        IFERROR(
                                            IF(
                                                INDEX(
                                                    Insumos!C:C,
                                                    MATCH(
                                                        A449&amp;B449,
                                                        Insumos!I:I,
                                                        0)
                                                )="Equipamento",
                                                INDEX(
                                                    Insumos!F:F,
                                                    MATCH(
                                                        A449&amp;B449,
                                                        Insumos!I:I,
                                                        0)
                                                ),
                                                0
                                            ),
                                            "Não encontrado"),
                                        IFERROR(
                                            INDEX(O:O,
                                                MATCH(
                                                    A449&amp;B449,AG:AG,
                                                    0)
                                            ),
                                            "Não encontrado")
                                    )</f>
        <v>0</v>
      </c>
      <c r="O449" s="20">
        <f t="shared" si="145"/>
        <v>0</v>
      </c>
      <c r="P449" s="20">
        <f>IF(
                        C449="INSUMO",
                                        IFERROR(
                                            IF(
                                                INDEX(
                                                    Insumos!C:C,
                                                    MATCH(
                                                        A449&amp;B449,
                                                        Insumos!I:I,
                                                        0)
                                                )="Transporte",
                                                INDEX(
                                                    Insumos!F:F,
                                                    MATCH(
                                                        A449&amp;B449,
                                                        Insumos!I:I,
                                                        0)
                                                ),
                                                0
                                            ),
                                            "Não encontrado"),
                                        IFERROR(
                                            INDEX(Q:Q,
                                                MATCH(
                                                    A449&amp;B449,AG:AG,
                                                    0)
                                            ),
                                            "Não encontrado")
                                    )</f>
        <v>0</v>
      </c>
      <c r="Q449" s="20">
        <f t="shared" si="146"/>
        <v>0</v>
      </c>
      <c r="R449" s="20">
        <f>IF(
                        C449="INSUMO",
                                        IFERROR(
                                            IF(
                                                INDEX(
                                                    Insumos!C:C,
                                                    MATCH(
                                                        A449&amp;B449,
                                                        Insumos!I:I,
                                                        0)
                                                )="Terceirizados",
                                                INDEX(
                                                    Insumos!F:F,
                                                    MATCH(
                                                        A449&amp;B449,
                                                        Insumos!I:I,
                                                        0)
                                                ),
                                                0
                                            ),
                                            "Não encontrado"),
                                        IFERROR(
                                            INDEX(S:S,
                                                MATCH(
                                                    A449&amp;B449,AG:AG,
                                                    0)
                                            ),
                                            "Não encontrado")
                                    )</f>
        <v>0</v>
      </c>
      <c r="S449" s="20">
        <f t="shared" si="147"/>
        <v>0</v>
      </c>
      <c r="T449" s="20">
        <f>IF(
                        C449="INSUMO",
                                        IFERROR(
                                            IF(
                                                INDEX(
                                                    Insumos!C:C,
                                                    MATCH(
                                                        A449&amp;B449,
                                                        Insumos!I:I,
                                                        0)
                                                )="Comissionamento",
                                                INDEX(
                                                    Insumos!F:F,
                                                    MATCH(
                                                        A449&amp;B449,
                                                        Insumos!I:I,
                                                        0)
                                                ),
                                                0
                                            ),
                                            "Não encontrado"),
                                        IFERROR(
                                            INDEX(U:U,
                                                MATCH(
                                                    A449&amp;B449,AG:AG,
                                                    0)
                                            ),
                                            "Não encontrado")
                                    )</f>
        <v>0</v>
      </c>
      <c r="U449" s="20">
        <f t="shared" si="148"/>
        <v>0</v>
      </c>
      <c r="V449" s="20">
        <f>IF(
                        C449="INSUMO",
                                        IFERROR(
                                            IF(
                                                INDEX(
                                                    Insumos!C:C,
                                                    MATCH(
                                                        A449&amp;B449,
                                                        Insumos!I:I,
                                                        0)
                                                )="Verba",
                                                INDEX(
                                                    Insumos!F:F,
                                                    MATCH(
                                                        A449&amp;B449,
                                                        Insumos!I:I,
                                                        0)
                                                ),
                                                0
                                            ),
                                            "Não encontrado"),
                                        IFERROR(
                                            INDEX(W:W,
                                                MATCH(
                                                    A449&amp;B449,AG:AG,
                                                    0)
                                            ),
                                            "Não encontrado")
                                    )</f>
        <v>0</v>
      </c>
      <c r="W449" s="20">
        <f t="shared" si="149"/>
        <v>0</v>
      </c>
      <c r="X449" s="20">
        <f>IF(
                        C449="INSUMO",
                                        IFERROR(
                                            IF(
                                                INDEX(
                                                    Insumos!C:C,
                                                    MATCH(
                                                        A449&amp;B449,
                                                        Insumos!I:I,
                                                        0)
                                                )="Outro",
                                                INDEX(
                                                    Insumos!F:F,
                                                    MATCH(
                                                        A449&amp;B449,
                                                        Insumos!I:I,
                                                        0)
                                                ),
                                                0
                                            ),
                                            "Não encontrado"),
                                        IFERROR(
                                            INDEX(Y:Y,
                                                MATCH(
                                                    A449&amp;B449,AG:AG,
                                                    0)
                                            ),
                                            "Não encontrado")
                                    )</f>
        <v>0</v>
      </c>
      <c r="Y449" s="20">
        <f t="shared" si="150"/>
        <v>0</v>
      </c>
      <c r="Z449" s="20">
        <f>IF(
                            C449="INSUMO",
                            IFERROR(
                                INDEX(
                                    Insumos!F:F,
                                    MATCH(
                                        A449&amp;B449,
                                        Insumos!I:I,
                                        0)
                                ),
                                "Não encontrado"),
                            IFERROR(
                                INDEX(AA:AA,
                                    MATCH(
                                        A449&amp;B449,AG:AG,
                                        0)
                                ),
                                "Não encontrado")
                        )</f>
        <v>25.74</v>
      </c>
      <c r="AA449" s="20">
        <f t="shared" si="151"/>
        <v>25.74</v>
      </c>
      <c r="AB449" s="44"/>
      <c r="AC449" s="44"/>
      <c r="AD449" s="57" t="s">
        <v>89</v>
      </c>
      <c r="AE449" s="70"/>
      <c r="AF449" s="70"/>
    </row>
    <row r="450" spans="1:33" ht="25.5" x14ac:dyDescent="0.2">
      <c r="A450" s="63" t="s">
        <v>834</v>
      </c>
      <c r="B450" s="64" t="s">
        <v>98</v>
      </c>
      <c r="C450" s="65" t="s">
        <v>89</v>
      </c>
      <c r="D450" s="66" t="s">
        <v>488</v>
      </c>
      <c r="E450" s="66" t="s">
        <v>835</v>
      </c>
      <c r="F450" s="67" t="s">
        <v>511</v>
      </c>
      <c r="G450" s="22"/>
      <c r="H450" s="23"/>
      <c r="I450" s="23">
        <f>SUM(I451:I451)</f>
        <v>0</v>
      </c>
      <c r="J450" s="23"/>
      <c r="K450" s="23">
        <f>SUM(K451:K451)</f>
        <v>0.37992239999999999</v>
      </c>
      <c r="L450" s="23"/>
      <c r="M450" s="23">
        <f>SUM(M451:M451)</f>
        <v>0.37992239999999999</v>
      </c>
      <c r="N450" s="23"/>
      <c r="O450" s="23">
        <f>SUM(O451:O451)</f>
        <v>0</v>
      </c>
      <c r="P450" s="23"/>
      <c r="Q450" s="23">
        <f>SUM(Q451:Q451)</f>
        <v>0</v>
      </c>
      <c r="R450" s="23"/>
      <c r="S450" s="23">
        <f>SUM(S451:S451)</f>
        <v>0</v>
      </c>
      <c r="T450" s="23"/>
      <c r="U450" s="23">
        <f>SUM(U451:U451)</f>
        <v>0</v>
      </c>
      <c r="V450" s="23"/>
      <c r="W450" s="23">
        <f>SUM(W451:W451)</f>
        <v>0</v>
      </c>
      <c r="X450" s="23"/>
      <c r="Y450" s="23">
        <f>SUM(Y451:Y451)</f>
        <v>0</v>
      </c>
      <c r="Z450" s="23"/>
      <c r="AA450" s="23">
        <f>SUM(AA451:AA451)</f>
        <v>0.37992239999999999</v>
      </c>
      <c r="AB450" s="43" t="s">
        <v>89</v>
      </c>
      <c r="AC450" s="43"/>
      <c r="AD450" s="66" t="s">
        <v>89</v>
      </c>
      <c r="AE450" s="68" t="s">
        <v>89</v>
      </c>
      <c r="AF450" s="68" t="s">
        <v>791</v>
      </c>
      <c r="AG450" t="str">
        <f>A450&amp;B450&amp;C450</f>
        <v>95329SINAPI</v>
      </c>
    </row>
    <row r="451" spans="1:33" x14ac:dyDescent="0.2">
      <c r="A451" s="59" t="s">
        <v>836</v>
      </c>
      <c r="B451" s="60" t="s">
        <v>98</v>
      </c>
      <c r="C451" s="71" t="s">
        <v>58</v>
      </c>
      <c r="D451" s="61" t="s">
        <v>488</v>
      </c>
      <c r="E451" s="61" t="s">
        <v>837</v>
      </c>
      <c r="F451" s="17" t="s">
        <v>511</v>
      </c>
      <c r="G451" s="17">
        <v>1.4760000000000001E-2</v>
      </c>
      <c r="H451" s="21">
        <f>IF(
                        C451="INSUMO",
                                        IFERROR(
                                            IF(
                                                INDEX(
                                                    Insumos!C:C,
                                                    MATCH(
                                                        A451&amp;B451,
                                                        Insumos!I:I,
                                                        0)
                                                )="Material",
                                                INDEX(
                                                    Insumos!F:F,
                                                    MATCH(
                                                        A451&amp;B451,
                                                        Insumos!I:I,
                                                        0)
                                                ),
                                                0
                                            ),
                                            "Não encontrado"),
                                        IFERROR(
                                            INDEX(I:I,
                                                MATCH(
                                                    A451&amp;B451,AG:AG,
                                                    0)
                                            ),
                                            "Não encontrado")
                                    )</f>
        <v>0</v>
      </c>
      <c r="I451" s="21">
        <f>H451*G451/1</f>
        <v>0</v>
      </c>
      <c r="J451" s="21">
        <f>T451 + N451 + L451 + X451 + R451 + P451 + V451</f>
        <v>25.74</v>
      </c>
      <c r="K451" s="21">
        <f>U451 + O451 + M451 + Y451 + S451 + Q451 + W451</f>
        <v>0.37992239999999999</v>
      </c>
      <c r="L451" s="21">
        <f>IF(
                        C451="INSUMO",
                                        IFERROR(
                                            IF(
                                                INDEX(
                                                    Insumos!C:C,
                                                    MATCH(
                                                        A451&amp;B451,
                                                        Insumos!I:I,
                                                        0)
                                                )="Mao_obra",
                                                INDEX(
                                                    Insumos!F:F,
                                                    MATCH(
                                                        A451&amp;B451,
                                                        Insumos!I:I,
                                                        0)
                                                ),
                                                0
                                            ),
                                            "Não encontrado"),
                                        IFERROR(
                                            INDEX(M:M,
                                                MATCH(
                                                    A451&amp;B451,AG:AG,
                                                    0)
                                            ),
                                            "Não encontrado")
                                    )</f>
        <v>25.74</v>
      </c>
      <c r="M451" s="21">
        <f>L451*G451/1</f>
        <v>0.37992239999999999</v>
      </c>
      <c r="N451" s="21">
        <f>IF(
                        C451="INSUMO",
                                        IFERROR(
                                            IF(
                                                INDEX(
                                                    Insumos!C:C,
                                                    MATCH(
                                                        A451&amp;B451,
                                                        Insumos!I:I,
                                                        0)
                                                )="Equipamento",
                                                INDEX(
                                                    Insumos!F:F,
                                                    MATCH(
                                                        A451&amp;B451,
                                                        Insumos!I:I,
                                                        0)
                                                ),
                                                0
                                            ),
                                            "Não encontrado"),
                                        IFERROR(
                                            INDEX(O:O,
                                                MATCH(
                                                    A451&amp;B451,AG:AG,
                                                    0)
                                            ),
                                            "Não encontrado")
                                    )</f>
        <v>0</v>
      </c>
      <c r="O451" s="21">
        <f>N451*G451/1</f>
        <v>0</v>
      </c>
      <c r="P451" s="21">
        <f>IF(
                        C451="INSUMO",
                                        IFERROR(
                                            IF(
                                                INDEX(
                                                    Insumos!C:C,
                                                    MATCH(
                                                        A451&amp;B451,
                                                        Insumos!I:I,
                                                        0)
                                                )="Transporte",
                                                INDEX(
                                                    Insumos!F:F,
                                                    MATCH(
                                                        A451&amp;B451,
                                                        Insumos!I:I,
                                                        0)
                                                ),
                                                0
                                            ),
                                            "Não encontrado"),
                                        IFERROR(
                                            INDEX(Q:Q,
                                                MATCH(
                                                    A451&amp;B451,AG:AG,
                                                    0)
                                            ),
                                            "Não encontrado")
                                    )</f>
        <v>0</v>
      </c>
      <c r="Q451" s="21">
        <f>P451*G451/1</f>
        <v>0</v>
      </c>
      <c r="R451" s="21">
        <f>IF(
                        C451="INSUMO",
                                        IFERROR(
                                            IF(
                                                INDEX(
                                                    Insumos!C:C,
                                                    MATCH(
                                                        A451&amp;B451,
                                                        Insumos!I:I,
                                                        0)
                                                )="Terceirizados",
                                                INDEX(
                                                    Insumos!F:F,
                                                    MATCH(
                                                        A451&amp;B451,
                                                        Insumos!I:I,
                                                        0)
                                                ),
                                                0
                                            ),
                                            "Não encontrado"),
                                        IFERROR(
                                            INDEX(S:S,
                                                MATCH(
                                                    A451&amp;B451,AG:AG,
                                                    0)
                                            ),
                                            "Não encontrado")
                                    )</f>
        <v>0</v>
      </c>
      <c r="S451" s="21">
        <f>R451*G451/1</f>
        <v>0</v>
      </c>
      <c r="T451" s="21">
        <f>IF(
                        C451="INSUMO",
                                        IFERROR(
                                            IF(
                                                INDEX(
                                                    Insumos!C:C,
                                                    MATCH(
                                                        A451&amp;B451,
                                                        Insumos!I:I,
                                                        0)
                                                )="Comissionamento",
                                                INDEX(
                                                    Insumos!F:F,
                                                    MATCH(
                                                        A451&amp;B451,
                                                        Insumos!I:I,
                                                        0)
                                                ),
                                                0
                                            ),
                                            "Não encontrado"),
                                        IFERROR(
                                            INDEX(U:U,
                                                MATCH(
                                                    A451&amp;B451,AG:AG,
                                                    0)
                                            ),
                                            "Não encontrado")
                                    )</f>
        <v>0</v>
      </c>
      <c r="U451" s="21">
        <f>T451*G451/1</f>
        <v>0</v>
      </c>
      <c r="V451" s="21">
        <f>IF(
                        C451="INSUMO",
                                        IFERROR(
                                            IF(
                                                INDEX(
                                                    Insumos!C:C,
                                                    MATCH(
                                                        A451&amp;B451,
                                                        Insumos!I:I,
                                                        0)
                                                )="Verba",
                                                INDEX(
                                                    Insumos!F:F,
                                                    MATCH(
                                                        A451&amp;B451,
                                                        Insumos!I:I,
                                                        0)
                                                ),
                                                0
                                            ),
                                            "Não encontrado"),
                                        IFERROR(
                                            INDEX(W:W,
                                                MATCH(
                                                    A451&amp;B451,AG:AG,
                                                    0)
                                            ),
                                            "Não encontrado")
                                    )</f>
        <v>0</v>
      </c>
      <c r="W451" s="21">
        <f>V451*G451/1</f>
        <v>0</v>
      </c>
      <c r="X451" s="21">
        <f>IF(
                        C451="INSUMO",
                                        IFERROR(
                                            IF(
                                                INDEX(
                                                    Insumos!C:C,
                                                    MATCH(
                                                        A451&amp;B451,
                                                        Insumos!I:I,
                                                        0)
                                                )="Outro",
                                                INDEX(
                                                    Insumos!F:F,
                                                    MATCH(
                                                        A451&amp;B451,
                                                        Insumos!I:I,
                                                        0)
                                                ),
                                                0
                                            ),
                                            "Não encontrado"),
                                        IFERROR(
                                            INDEX(Y:Y,
                                                MATCH(
                                                    A451&amp;B451,AG:AG,
                                                    0)
                                            ),
                                            "Não encontrado")
                                    )</f>
        <v>0</v>
      </c>
      <c r="Y451" s="21">
        <f>X451*G451/1</f>
        <v>0</v>
      </c>
      <c r="Z451" s="21">
        <f>IF(
                            C451="INSUMO",
                            IFERROR(
                                INDEX(
                                    Insumos!F:F,
                                    MATCH(
                                        A451&amp;B451,
                                        Insumos!I:I,
                                        0)
                                ),
                                "Não encontrado"),
                            IFERROR(
                                INDEX(AA:AA,
                                    MATCH(
                                        A451&amp;B451,AG:AG,
                                        0)
                                ),
                                "Não encontrado")
                        )</f>
        <v>25.74</v>
      </c>
      <c r="AA451" s="21">
        <f>G451*Z451</f>
        <v>0.37992239999999999</v>
      </c>
      <c r="AB451" s="45"/>
      <c r="AC451" s="45"/>
      <c r="AD451" s="61" t="s">
        <v>89</v>
      </c>
      <c r="AE451" s="72"/>
      <c r="AF451" s="72"/>
    </row>
    <row r="452" spans="1:33" ht="25.5" x14ac:dyDescent="0.2">
      <c r="A452" s="63" t="s">
        <v>577</v>
      </c>
      <c r="B452" s="64" t="s">
        <v>98</v>
      </c>
      <c r="C452" s="65" t="s">
        <v>89</v>
      </c>
      <c r="D452" s="66" t="s">
        <v>488</v>
      </c>
      <c r="E452" s="66" t="s">
        <v>578</v>
      </c>
      <c r="F452" s="67" t="s">
        <v>511</v>
      </c>
      <c r="G452" s="22"/>
      <c r="H452" s="23"/>
      <c r="I452" s="23">
        <f>SUM(I453:I460)</f>
        <v>4.22</v>
      </c>
      <c r="J452" s="23"/>
      <c r="K452" s="23">
        <f>SUM(K453:K460)</f>
        <v>19.706639200000001</v>
      </c>
      <c r="L452" s="23"/>
      <c r="M452" s="23">
        <f>SUM(M453:M460)</f>
        <v>19.706639200000001</v>
      </c>
      <c r="N452" s="23"/>
      <c r="O452" s="23">
        <f>SUM(O453:O460)</f>
        <v>0</v>
      </c>
      <c r="P452" s="23"/>
      <c r="Q452" s="23">
        <f>SUM(Q453:Q460)</f>
        <v>0</v>
      </c>
      <c r="R452" s="23"/>
      <c r="S452" s="23">
        <f>SUM(S453:S460)</f>
        <v>0</v>
      </c>
      <c r="T452" s="23"/>
      <c r="U452" s="23">
        <f>SUM(U453:U460)</f>
        <v>0</v>
      </c>
      <c r="V452" s="23"/>
      <c r="W452" s="23">
        <f>SUM(W453:W460)</f>
        <v>0</v>
      </c>
      <c r="X452" s="23"/>
      <c r="Y452" s="23">
        <f>SUM(Y453:Y460)</f>
        <v>0</v>
      </c>
      <c r="Z452" s="23"/>
      <c r="AA452" s="23">
        <f>SUM(AA453:AA460)</f>
        <v>23.926639200000004</v>
      </c>
      <c r="AB452" s="43" t="s">
        <v>89</v>
      </c>
      <c r="AC452" s="43"/>
      <c r="AD452" s="66" t="s">
        <v>89</v>
      </c>
      <c r="AE452" s="68" t="s">
        <v>89</v>
      </c>
      <c r="AF452" s="68" t="s">
        <v>791</v>
      </c>
      <c r="AG452" t="str">
        <f>A452&amp;B452&amp;C452</f>
        <v>88325SINAPI</v>
      </c>
    </row>
    <row r="453" spans="1:33" ht="25.5" x14ac:dyDescent="0.2">
      <c r="A453" s="59" t="s">
        <v>838</v>
      </c>
      <c r="B453" s="60" t="s">
        <v>98</v>
      </c>
      <c r="C453" s="71" t="s">
        <v>46</v>
      </c>
      <c r="D453" s="61" t="s">
        <v>488</v>
      </c>
      <c r="E453" s="61" t="s">
        <v>839</v>
      </c>
      <c r="F453" s="17" t="s">
        <v>511</v>
      </c>
      <c r="G453" s="17">
        <v>1</v>
      </c>
      <c r="H453" s="21">
        <f>IF(
                        C453="INSUMO",
                                        IFERROR(
                                            IF(
                                                INDEX(
                                                    Insumos!C:C,
                                                    MATCH(
                                                        A453&amp;B453,
                                                        Insumos!I:I,
                                                        0)
                                                )="Material",
                                                INDEX(
                                                    Insumos!F:F,
                                                    MATCH(
                                                        A453&amp;B453,
                                                        Insumos!I:I,
                                                        0)
                                                ),
                                                0
                                            ),
                                            "Não encontrado"),
                                        IFERROR(
                                            INDEX(I:I,
                                                MATCH(
                                                    A453&amp;B453,AG:AG,
                                                    0)
                                            ),
                                            "Não encontrado")
                                    )</f>
        <v>0</v>
      </c>
      <c r="I453" s="21">
        <f t="shared" ref="I453:I460" si="152">H453*G453/1</f>
        <v>0</v>
      </c>
      <c r="J453" s="21">
        <f t="shared" ref="J453:K460" si="153">T453 + N453 + L453 + X453 + R453 + P453 + V453</f>
        <v>0.28663920000000004</v>
      </c>
      <c r="K453" s="21">
        <f t="shared" si="153"/>
        <v>0.28663920000000004</v>
      </c>
      <c r="L453" s="21">
        <f>IF(
                        C453="INSUMO",
                                        IFERROR(
                                            IF(
                                                INDEX(
                                                    Insumos!C:C,
                                                    MATCH(
                                                        A453&amp;B453,
                                                        Insumos!I:I,
                                                        0)
                                                )="Mao_obra",
                                                INDEX(
                                                    Insumos!F:F,
                                                    MATCH(
                                                        A453&amp;B453,
                                                        Insumos!I:I,
                                                        0)
                                                ),
                                                0
                                            ),
                                            "Não encontrado"),
                                        IFERROR(
                                            INDEX(M:M,
                                                MATCH(
                                                    A453&amp;B453,AG:AG,
                                                    0)
                                            ),
                                            "Não encontrado")
                                    )</f>
        <v>0.28663920000000004</v>
      </c>
      <c r="M453" s="21">
        <f t="shared" ref="M453:M460" si="154">L453*G453/1</f>
        <v>0.28663920000000004</v>
      </c>
      <c r="N453" s="21">
        <f>IF(
                        C453="INSUMO",
                                        IFERROR(
                                            IF(
                                                INDEX(
                                                    Insumos!C:C,
                                                    MATCH(
                                                        A453&amp;B453,
                                                        Insumos!I:I,
                                                        0)
                                                )="Equipamento",
                                                INDEX(
                                                    Insumos!F:F,
                                                    MATCH(
                                                        A453&amp;B453,
                                                        Insumos!I:I,
                                                        0)
                                                ),
                                                0
                                            ),
                                            "Não encontrado"),
                                        IFERROR(
                                            INDEX(O:O,
                                                MATCH(
                                                    A453&amp;B453,AG:AG,
                                                    0)
                                            ),
                                            "Não encontrado")
                                    )</f>
        <v>0</v>
      </c>
      <c r="O453" s="21">
        <f t="shared" ref="O453:O460" si="155">N453*G453/1</f>
        <v>0</v>
      </c>
      <c r="P453" s="21">
        <f>IF(
                        C453="INSUMO",
                                        IFERROR(
                                            IF(
                                                INDEX(
                                                    Insumos!C:C,
                                                    MATCH(
                                                        A453&amp;B453,
                                                        Insumos!I:I,
                                                        0)
                                                )="Transporte",
                                                INDEX(
                                                    Insumos!F:F,
                                                    MATCH(
                                                        A453&amp;B453,
                                                        Insumos!I:I,
                                                        0)
                                                ),
                                                0
                                            ),
                                            "Não encontrado"),
                                        IFERROR(
                                            INDEX(Q:Q,
                                                MATCH(
                                                    A453&amp;B453,AG:AG,
                                                    0)
                                            ),
                                            "Não encontrado")
                                    )</f>
        <v>0</v>
      </c>
      <c r="Q453" s="21">
        <f t="shared" ref="Q453:Q460" si="156">P453*G453/1</f>
        <v>0</v>
      </c>
      <c r="R453" s="21">
        <f>IF(
                        C453="INSUMO",
                                        IFERROR(
                                            IF(
                                                INDEX(
                                                    Insumos!C:C,
                                                    MATCH(
                                                        A453&amp;B453,
                                                        Insumos!I:I,
                                                        0)
                                                )="Terceirizados",
                                                INDEX(
                                                    Insumos!F:F,
                                                    MATCH(
                                                        A453&amp;B453,
                                                        Insumos!I:I,
                                                        0)
                                                ),
                                                0
                                            ),
                                            "Não encontrado"),
                                        IFERROR(
                                            INDEX(S:S,
                                                MATCH(
                                                    A453&amp;B453,AG:AG,
                                                    0)
                                            ),
                                            "Não encontrado")
                                    )</f>
        <v>0</v>
      </c>
      <c r="S453" s="21">
        <f t="shared" ref="S453:S460" si="157">R453*G453/1</f>
        <v>0</v>
      </c>
      <c r="T453" s="21">
        <f>IF(
                        C453="INSUMO",
                                        IFERROR(
                                            IF(
                                                INDEX(
                                                    Insumos!C:C,
                                                    MATCH(
                                                        A453&amp;B453,
                                                        Insumos!I:I,
                                                        0)
                                                )="Comissionamento",
                                                INDEX(
                                                    Insumos!F:F,
                                                    MATCH(
                                                        A453&amp;B453,
                                                        Insumos!I:I,
                                                        0)
                                                ),
                                                0
                                            ),
                                            "Não encontrado"),
                                        IFERROR(
                                            INDEX(U:U,
                                                MATCH(
                                                    A453&amp;B453,AG:AG,
                                                    0)
                                            ),
                                            "Não encontrado")
                                    )</f>
        <v>0</v>
      </c>
      <c r="U453" s="21">
        <f t="shared" ref="U453:U460" si="158">T453*G453/1</f>
        <v>0</v>
      </c>
      <c r="V453" s="21">
        <f>IF(
                        C453="INSUMO",
                                        IFERROR(
                                            IF(
                                                INDEX(
                                                    Insumos!C:C,
                                                    MATCH(
                                                        A453&amp;B453,
                                                        Insumos!I:I,
                                                        0)
                                                )="Verba",
                                                INDEX(
                                                    Insumos!F:F,
                                                    MATCH(
                                                        A453&amp;B453,
                                                        Insumos!I:I,
                                                        0)
                                                ),
                                                0
                                            ),
                                            "Não encontrado"),
                                        IFERROR(
                                            INDEX(W:W,
                                                MATCH(
                                                    A453&amp;B453,AG:AG,
                                                    0)
                                            ),
                                            "Não encontrado")
                                    )</f>
        <v>0</v>
      </c>
      <c r="W453" s="21">
        <f t="shared" ref="W453:W460" si="159">V453*G453/1</f>
        <v>0</v>
      </c>
      <c r="X453" s="21">
        <f>IF(
                        C453="INSUMO",
                                        IFERROR(
                                            IF(
                                                INDEX(
                                                    Insumos!C:C,
                                                    MATCH(
                                                        A453&amp;B453,
                                                        Insumos!I:I,
                                                        0)
                                                )="Outro",
                                                INDEX(
                                                    Insumos!F:F,
                                                    MATCH(
                                                        A453&amp;B453,
                                                        Insumos!I:I,
                                                        0)
                                                ),
                                                0
                                            ),
                                            "Não encontrado"),
                                        IFERROR(
                                            INDEX(Y:Y,
                                                MATCH(
                                                    A453&amp;B453,AG:AG,
                                                    0)
                                            ),
                                            "Não encontrado")
                                    )</f>
        <v>0</v>
      </c>
      <c r="Y453" s="21">
        <f t="shared" ref="Y453:Y460" si="160">X453*G453/1</f>
        <v>0</v>
      </c>
      <c r="Z453" s="21">
        <f>IF(
                            C453="INSUMO",
                            IFERROR(
                                INDEX(
                                    Insumos!F:F,
                                    MATCH(
                                        A453&amp;B453,
                                        Insumos!I:I,
                                        0)
                                ),
                                "Não encontrado"),
                            IFERROR(
                                INDEX(AA:AA,
                                    MATCH(
                                        A453&amp;B453,AG:AG,
                                        0)
                                ),
                                "Não encontrado")
                        )</f>
        <v>0.28663920000000004</v>
      </c>
      <c r="AA453" s="21">
        <f t="shared" ref="AA453:AA460" si="161">G453*Z453</f>
        <v>0.28663920000000004</v>
      </c>
      <c r="AB453" s="45"/>
      <c r="AC453" s="45"/>
      <c r="AD453" s="61" t="s">
        <v>89</v>
      </c>
      <c r="AE453" s="72"/>
      <c r="AF453" s="72"/>
    </row>
    <row r="454" spans="1:33" ht="25.5" x14ac:dyDescent="0.2">
      <c r="A454" s="54" t="s">
        <v>840</v>
      </c>
      <c r="B454" s="55" t="s">
        <v>98</v>
      </c>
      <c r="C454" s="69" t="s">
        <v>58</v>
      </c>
      <c r="D454" s="57" t="s">
        <v>488</v>
      </c>
      <c r="E454" s="57" t="s">
        <v>841</v>
      </c>
      <c r="F454" s="16" t="s">
        <v>511</v>
      </c>
      <c r="G454" s="16">
        <v>1</v>
      </c>
      <c r="H454" s="20">
        <f>IF(
                        C454="INSUMO",
                                        IFERROR(
                                            IF(
                                                INDEX(
                                                    Insumos!C:C,
                                                    MATCH(
                                                        A454&amp;B454,
                                                        Insumos!I:I,
                                                        0)
                                                )="Material",
                                                INDEX(
                                                    Insumos!F:F,
                                                    MATCH(
                                                        A454&amp;B454,
                                                        Insumos!I:I,
                                                        0)
                                                ),
                                                0
                                            ),
                                            "Não encontrado"),
                                        IFERROR(
                                            INDEX(I:I,
                                                MATCH(
                                                    A454&amp;B454,AG:AG,
                                                    0)
                                            ),
                                            "Não encontrado")
                                    )</f>
        <v>1.31</v>
      </c>
      <c r="I454" s="20">
        <f t="shared" si="152"/>
        <v>1.31</v>
      </c>
      <c r="J454" s="20">
        <f t="shared" si="153"/>
        <v>0</v>
      </c>
      <c r="K454" s="20">
        <f t="shared" si="153"/>
        <v>0</v>
      </c>
      <c r="L454" s="20">
        <f>IF(
                        C454="INSUMO",
                                        IFERROR(
                                            IF(
                                                INDEX(
                                                    Insumos!C:C,
                                                    MATCH(
                                                        A454&amp;B454,
                                                        Insumos!I:I,
                                                        0)
                                                )="Mao_obra",
                                                INDEX(
                                                    Insumos!F:F,
                                                    MATCH(
                                                        A454&amp;B454,
                                                        Insumos!I:I,
                                                        0)
                                                ),
                                                0
                                            ),
                                            "Não encontrado"),
                                        IFERROR(
                                            INDEX(M:M,
                                                MATCH(
                                                    A454&amp;B454,AG:AG,
                                                    0)
                                            ),
                                            "Não encontrado")
                                    )</f>
        <v>0</v>
      </c>
      <c r="M454" s="20">
        <f t="shared" si="154"/>
        <v>0</v>
      </c>
      <c r="N454" s="20">
        <f>IF(
                        C454="INSUMO",
                                        IFERROR(
                                            IF(
                                                INDEX(
                                                    Insumos!C:C,
                                                    MATCH(
                                                        A454&amp;B454,
                                                        Insumos!I:I,
                                                        0)
                                                )="Equipamento",
                                                INDEX(
                                                    Insumos!F:F,
                                                    MATCH(
                                                        A454&amp;B454,
                                                        Insumos!I:I,
                                                        0)
                                                ),
                                                0
                                            ),
                                            "Não encontrado"),
                                        IFERROR(
                                            INDEX(O:O,
                                                MATCH(
                                                    A454&amp;B454,AG:AG,
                                                    0)
                                            ),
                                            "Não encontrado")
                                    )</f>
        <v>0</v>
      </c>
      <c r="O454" s="20">
        <f t="shared" si="155"/>
        <v>0</v>
      </c>
      <c r="P454" s="20">
        <f>IF(
                        C454="INSUMO",
                                        IFERROR(
                                            IF(
                                                INDEX(
                                                    Insumos!C:C,
                                                    MATCH(
                                                        A454&amp;B454,
                                                        Insumos!I:I,
                                                        0)
                                                )="Transporte",
                                                INDEX(
                                                    Insumos!F:F,
                                                    MATCH(
                                                        A454&amp;B454,
                                                        Insumos!I:I,
                                                        0)
                                                ),
                                                0
                                            ),
                                            "Não encontrado"),
                                        IFERROR(
                                            INDEX(Q:Q,
                                                MATCH(
                                                    A454&amp;B454,AG:AG,
                                                    0)
                                            ),
                                            "Não encontrado")
                                    )</f>
        <v>0</v>
      </c>
      <c r="Q454" s="20">
        <f t="shared" si="156"/>
        <v>0</v>
      </c>
      <c r="R454" s="20">
        <f>IF(
                        C454="INSUMO",
                                        IFERROR(
                                            IF(
                                                INDEX(
                                                    Insumos!C:C,
                                                    MATCH(
                                                        A454&amp;B454,
                                                        Insumos!I:I,
                                                        0)
                                                )="Terceirizados",
                                                INDEX(
                                                    Insumos!F:F,
                                                    MATCH(
                                                        A454&amp;B454,
                                                        Insumos!I:I,
                                                        0)
                                                ),
                                                0
                                            ),
                                            "Não encontrado"),
                                        IFERROR(
                                            INDEX(S:S,
                                                MATCH(
                                                    A454&amp;B454,AG:AG,
                                                    0)
                                            ),
                                            "Não encontrado")
                                    )</f>
        <v>0</v>
      </c>
      <c r="S454" s="20">
        <f t="shared" si="157"/>
        <v>0</v>
      </c>
      <c r="T454" s="20">
        <f>IF(
                        C454="INSUMO",
                                        IFERROR(
                                            IF(
                                                INDEX(
                                                    Insumos!C:C,
                                                    MATCH(
                                                        A454&amp;B454,
                                                        Insumos!I:I,
                                                        0)
                                                )="Comissionamento",
                                                INDEX(
                                                    Insumos!F:F,
                                                    MATCH(
                                                        A454&amp;B454,
                                                        Insumos!I:I,
                                                        0)
                                                ),
                                                0
                                            ),
                                            "Não encontrado"),
                                        IFERROR(
                                            INDEX(U:U,
                                                MATCH(
                                                    A454&amp;B454,AG:AG,
                                                    0)
                                            ),
                                            "Não encontrado")
                                    )</f>
        <v>0</v>
      </c>
      <c r="U454" s="20">
        <f t="shared" si="158"/>
        <v>0</v>
      </c>
      <c r="V454" s="20">
        <f>IF(
                        C454="INSUMO",
                                        IFERROR(
                                            IF(
                                                INDEX(
                                                    Insumos!C:C,
                                                    MATCH(
                                                        A454&amp;B454,
                                                        Insumos!I:I,
                                                        0)
                                                )="Verba",
                                                INDEX(
                                                    Insumos!F:F,
                                                    MATCH(
                                                        A454&amp;B454,
                                                        Insumos!I:I,
                                                        0)
                                                ),
                                                0
                                            ),
                                            "Não encontrado"),
                                        IFERROR(
                                            INDEX(W:W,
                                                MATCH(
                                                    A454&amp;B454,AG:AG,
                                                    0)
                                            ),
                                            "Não encontrado")
                                    )</f>
        <v>0</v>
      </c>
      <c r="W454" s="20">
        <f t="shared" si="159"/>
        <v>0</v>
      </c>
      <c r="X454" s="20">
        <f>IF(
                        C454="INSUMO",
                                        IFERROR(
                                            IF(
                                                INDEX(
                                                    Insumos!C:C,
                                                    MATCH(
                                                        A454&amp;B454,
                                                        Insumos!I:I,
                                                        0)
                                                )="Outro",
                                                INDEX(
                                                    Insumos!F:F,
                                                    MATCH(
                                                        A454&amp;B454,
                                                        Insumos!I:I,
                                                        0)
                                                ),
                                                0
                                            ),
                                            "Não encontrado"),
                                        IFERROR(
                                            INDEX(Y:Y,
                                                MATCH(
                                                    A454&amp;B454,AG:AG,
                                                    0)
                                            ),
                                            "Não encontrado")
                                    )</f>
        <v>0</v>
      </c>
      <c r="Y454" s="20">
        <f t="shared" si="160"/>
        <v>0</v>
      </c>
      <c r="Z454" s="20">
        <f>IF(
                            C454="INSUMO",
                            IFERROR(
                                INDEX(
                                    Insumos!F:F,
                                    MATCH(
                                        A454&amp;B454,
                                        Insumos!I:I,
                                        0)
                                ),
                                "Não encontrado"),
                            IFERROR(
                                INDEX(AA:AA,
                                    MATCH(
                                        A454&amp;B454,AG:AG,
                                        0)
                                ),
                                "Não encontrado")
                        )</f>
        <v>1.31</v>
      </c>
      <c r="AA454" s="20">
        <f t="shared" si="161"/>
        <v>1.31</v>
      </c>
      <c r="AB454" s="44"/>
      <c r="AC454" s="44"/>
      <c r="AD454" s="57" t="s">
        <v>89</v>
      </c>
      <c r="AE454" s="70"/>
      <c r="AF454" s="70"/>
    </row>
    <row r="455" spans="1:33" ht="25.5" x14ac:dyDescent="0.2">
      <c r="A455" s="59" t="s">
        <v>842</v>
      </c>
      <c r="B455" s="60" t="s">
        <v>98</v>
      </c>
      <c r="C455" s="71" t="s">
        <v>58</v>
      </c>
      <c r="D455" s="61" t="s">
        <v>488</v>
      </c>
      <c r="E455" s="61" t="s">
        <v>843</v>
      </c>
      <c r="F455" s="17" t="s">
        <v>511</v>
      </c>
      <c r="G455" s="17">
        <v>1</v>
      </c>
      <c r="H455" s="21">
        <f>IF(
                        C455="INSUMO",
                                        IFERROR(
                                            IF(
                                                INDEX(
                                                    Insumos!C:C,
                                                    MATCH(
                                                        A455&amp;B455,
                                                        Insumos!I:I,
                                                        0)
                                                )="Material",
                                                INDEX(
                                                    Insumos!F:F,
                                                    MATCH(
                                                        A455&amp;B455,
                                                        Insumos!I:I,
                                                        0)
                                                ),
                                                0
                                            ),
                                            "Não encontrado"),
                                        IFERROR(
                                            INDEX(I:I,
                                                MATCH(
                                                    A455&amp;B455,AG:AG,
                                                    0)
                                            ),
                                            "Não encontrado")
                                    )</f>
        <v>0.78</v>
      </c>
      <c r="I455" s="21">
        <f t="shared" si="152"/>
        <v>0.78</v>
      </c>
      <c r="J455" s="21">
        <f t="shared" si="153"/>
        <v>0</v>
      </c>
      <c r="K455" s="21">
        <f t="shared" si="153"/>
        <v>0</v>
      </c>
      <c r="L455" s="21">
        <f>IF(
                        C455="INSUMO",
                                        IFERROR(
                                            IF(
                                                INDEX(
                                                    Insumos!C:C,
                                                    MATCH(
                                                        A455&amp;B455,
                                                        Insumos!I:I,
                                                        0)
                                                )="Mao_obra",
                                                INDEX(
                                                    Insumos!F:F,
                                                    MATCH(
                                                        A455&amp;B455,
                                                        Insumos!I:I,
                                                        0)
                                                ),
                                                0
                                            ),
                                            "Não encontrado"),
                                        IFERROR(
                                            INDEX(M:M,
                                                MATCH(
                                                    A455&amp;B455,AG:AG,
                                                    0)
                                            ),
                                            "Não encontrado")
                                    )</f>
        <v>0</v>
      </c>
      <c r="M455" s="21">
        <f t="shared" si="154"/>
        <v>0</v>
      </c>
      <c r="N455" s="21">
        <f>IF(
                        C455="INSUMO",
                                        IFERROR(
                                            IF(
                                                INDEX(
                                                    Insumos!C:C,
                                                    MATCH(
                                                        A455&amp;B455,
                                                        Insumos!I:I,
                                                        0)
                                                )="Equipamento",
                                                INDEX(
                                                    Insumos!F:F,
                                                    MATCH(
                                                        A455&amp;B455,
                                                        Insumos!I:I,
                                                        0)
                                                ),
                                                0
                                            ),
                                            "Não encontrado"),
                                        IFERROR(
                                            INDEX(O:O,
                                                MATCH(
                                                    A455&amp;B455,AG:AG,
                                                    0)
                                            ),
                                            "Não encontrado")
                                    )</f>
        <v>0</v>
      </c>
      <c r="O455" s="21">
        <f t="shared" si="155"/>
        <v>0</v>
      </c>
      <c r="P455" s="21">
        <f>IF(
                        C455="INSUMO",
                                        IFERROR(
                                            IF(
                                                INDEX(
                                                    Insumos!C:C,
                                                    MATCH(
                                                        A455&amp;B455,
                                                        Insumos!I:I,
                                                        0)
                                                )="Transporte",
                                                INDEX(
                                                    Insumos!F:F,
                                                    MATCH(
                                                        A455&amp;B455,
                                                        Insumos!I:I,
                                                        0)
                                                ),
                                                0
                                            ),
                                            "Não encontrado"),
                                        IFERROR(
                                            INDEX(Q:Q,
                                                MATCH(
                                                    A455&amp;B455,AG:AG,
                                                    0)
                                            ),
                                            "Não encontrado")
                                    )</f>
        <v>0</v>
      </c>
      <c r="Q455" s="21">
        <f t="shared" si="156"/>
        <v>0</v>
      </c>
      <c r="R455" s="21">
        <f>IF(
                        C455="INSUMO",
                                        IFERROR(
                                            IF(
                                                INDEX(
                                                    Insumos!C:C,
                                                    MATCH(
                                                        A455&amp;B455,
                                                        Insumos!I:I,
                                                        0)
                                                )="Terceirizados",
                                                INDEX(
                                                    Insumos!F:F,
                                                    MATCH(
                                                        A455&amp;B455,
                                                        Insumos!I:I,
                                                        0)
                                                ),
                                                0
                                            ),
                                            "Não encontrado"),
                                        IFERROR(
                                            INDEX(S:S,
                                                MATCH(
                                                    A455&amp;B455,AG:AG,
                                                    0)
                                            ),
                                            "Não encontrado")
                                    )</f>
        <v>0</v>
      </c>
      <c r="S455" s="21">
        <f t="shared" si="157"/>
        <v>0</v>
      </c>
      <c r="T455" s="21">
        <f>IF(
                        C455="INSUMO",
                                        IFERROR(
                                            IF(
                                                INDEX(
                                                    Insumos!C:C,
                                                    MATCH(
                                                        A455&amp;B455,
                                                        Insumos!I:I,
                                                        0)
                                                )="Comissionamento",
                                                INDEX(
                                                    Insumos!F:F,
                                                    MATCH(
                                                        A455&amp;B455,
                                                        Insumos!I:I,
                                                        0)
                                                ),
                                                0
                                            ),
                                            "Não encontrado"),
                                        IFERROR(
                                            INDEX(U:U,
                                                MATCH(
                                                    A455&amp;B455,AG:AG,
                                                    0)
                                            ),
                                            "Não encontrado")
                                    )</f>
        <v>0</v>
      </c>
      <c r="U455" s="21">
        <f t="shared" si="158"/>
        <v>0</v>
      </c>
      <c r="V455" s="21">
        <f>IF(
                        C455="INSUMO",
                                        IFERROR(
                                            IF(
                                                INDEX(
                                                    Insumos!C:C,
                                                    MATCH(
                                                        A455&amp;B455,
                                                        Insumos!I:I,
                                                        0)
                                                )="Verba",
                                                INDEX(
                                                    Insumos!F:F,
                                                    MATCH(
                                                        A455&amp;B455,
                                                        Insumos!I:I,
                                                        0)
                                                ),
                                                0
                                            ),
                                            "Não encontrado"),
                                        IFERROR(
                                            INDEX(W:W,
                                                MATCH(
                                                    A455&amp;B455,AG:AG,
                                                    0)
                                            ),
                                            "Não encontrado")
                                    )</f>
        <v>0</v>
      </c>
      <c r="W455" s="21">
        <f t="shared" si="159"/>
        <v>0</v>
      </c>
      <c r="X455" s="21">
        <f>IF(
                        C455="INSUMO",
                                        IFERROR(
                                            IF(
                                                INDEX(
                                                    Insumos!C:C,
                                                    MATCH(
                                                        A455&amp;B455,
                                                        Insumos!I:I,
                                                        0)
                                                )="Outro",
                                                INDEX(
                                                    Insumos!F:F,
                                                    MATCH(
                                                        A455&amp;B455,
                                                        Insumos!I:I,
                                                        0)
                                                ),
                                                0
                                            ),
                                            "Não encontrado"),
                                        IFERROR(
                                            INDEX(Y:Y,
                                                MATCH(
                                                    A455&amp;B455,AG:AG,
                                                    0)
                                            ),
                                            "Não encontrado")
                                    )</f>
        <v>0</v>
      </c>
      <c r="Y455" s="21">
        <f t="shared" si="160"/>
        <v>0</v>
      </c>
      <c r="Z455" s="21">
        <f>IF(
                            C455="INSUMO",
                            IFERROR(
                                INDEX(
                                    Insumos!F:F,
                                    MATCH(
                                        A455&amp;B455,
                                        Insumos!I:I,
                                        0)
                                ),
                                "Não encontrado"),
                            IFERROR(
                                INDEX(AA:AA,
                                    MATCH(
                                        A455&amp;B455,AG:AG,
                                        0)
                                ),
                                "Não encontrado")
                        )</f>
        <v>0.78</v>
      </c>
      <c r="AA455" s="21">
        <f t="shared" si="161"/>
        <v>0.78</v>
      </c>
      <c r="AB455" s="45"/>
      <c r="AC455" s="45"/>
      <c r="AD455" s="61" t="s">
        <v>89</v>
      </c>
      <c r="AE455" s="72"/>
      <c r="AF455" s="72"/>
    </row>
    <row r="456" spans="1:33" x14ac:dyDescent="0.2">
      <c r="A456" s="54" t="s">
        <v>798</v>
      </c>
      <c r="B456" s="55" t="s">
        <v>98</v>
      </c>
      <c r="C456" s="69" t="s">
        <v>58</v>
      </c>
      <c r="D456" s="57" t="s">
        <v>488</v>
      </c>
      <c r="E456" s="57" t="s">
        <v>799</v>
      </c>
      <c r="F456" s="16" t="s">
        <v>511</v>
      </c>
      <c r="G456" s="16">
        <v>1</v>
      </c>
      <c r="H456" s="20">
        <f>IF(
                        C456="INSUMO",
                                        IFERROR(
                                            IF(
                                                INDEX(
                                                    Insumos!C:C,
                                                    MATCH(
                                                        A456&amp;B456,
                                                        Insumos!I:I,
                                                        0)
                                                )="Material",
                                                INDEX(
                                                    Insumos!F:F,
                                                    MATCH(
                                                        A456&amp;B456,
                                                        Insumos!I:I,
                                                        0)
                                                ),
                                                0
                                            ),
                                            "Não encontrado"),
                                        IFERROR(
                                            INDEX(I:I,
                                                MATCH(
                                                    A456&amp;B456,AG:AG,
                                                    0)
                                            ),
                                            "Não encontrado")
                                    )</f>
        <v>0.08</v>
      </c>
      <c r="I456" s="20">
        <f t="shared" si="152"/>
        <v>0.08</v>
      </c>
      <c r="J456" s="20">
        <f t="shared" si="153"/>
        <v>0</v>
      </c>
      <c r="K456" s="20">
        <f t="shared" si="153"/>
        <v>0</v>
      </c>
      <c r="L456" s="20">
        <f>IF(
                        C456="INSUMO",
                                        IFERROR(
                                            IF(
                                                INDEX(
                                                    Insumos!C:C,
                                                    MATCH(
                                                        A456&amp;B456,
                                                        Insumos!I:I,
                                                        0)
                                                )="Mao_obra",
                                                INDEX(
                                                    Insumos!F:F,
                                                    MATCH(
                                                        A456&amp;B456,
                                                        Insumos!I:I,
                                                        0)
                                                ),
                                                0
                                            ),
                                            "Não encontrado"),
                                        IFERROR(
                                            INDEX(M:M,
                                                MATCH(
                                                    A456&amp;B456,AG:AG,
                                                    0)
                                            ),
                                            "Não encontrado")
                                    )</f>
        <v>0</v>
      </c>
      <c r="M456" s="20">
        <f t="shared" si="154"/>
        <v>0</v>
      </c>
      <c r="N456" s="20">
        <f>IF(
                        C456="INSUMO",
                                        IFERROR(
                                            IF(
                                                INDEX(
                                                    Insumos!C:C,
                                                    MATCH(
                                                        A456&amp;B456,
                                                        Insumos!I:I,
                                                        0)
                                                )="Equipamento",
                                                INDEX(
                                                    Insumos!F:F,
                                                    MATCH(
                                                        A456&amp;B456,
                                                        Insumos!I:I,
                                                        0)
                                                ),
                                                0
                                            ),
                                            "Não encontrado"),
                                        IFERROR(
                                            INDEX(O:O,
                                                MATCH(
                                                    A456&amp;B456,AG:AG,
                                                    0)
                                            ),
                                            "Não encontrado")
                                    )</f>
        <v>0</v>
      </c>
      <c r="O456" s="20">
        <f t="shared" si="155"/>
        <v>0</v>
      </c>
      <c r="P456" s="20">
        <f>IF(
                        C456="INSUMO",
                                        IFERROR(
                                            IF(
                                                INDEX(
                                                    Insumos!C:C,
                                                    MATCH(
                                                        A456&amp;B456,
                                                        Insumos!I:I,
                                                        0)
                                                )="Transporte",
                                                INDEX(
                                                    Insumos!F:F,
                                                    MATCH(
                                                        A456&amp;B456,
                                                        Insumos!I:I,
                                                        0)
                                                ),
                                                0
                                            ),
                                            "Não encontrado"),
                                        IFERROR(
                                            INDEX(Q:Q,
                                                MATCH(
                                                    A456&amp;B456,AG:AG,
                                                    0)
                                            ),
                                            "Não encontrado")
                                    )</f>
        <v>0</v>
      </c>
      <c r="Q456" s="20">
        <f t="shared" si="156"/>
        <v>0</v>
      </c>
      <c r="R456" s="20">
        <f>IF(
                        C456="INSUMO",
                                        IFERROR(
                                            IF(
                                                INDEX(
                                                    Insumos!C:C,
                                                    MATCH(
                                                        A456&amp;B456,
                                                        Insumos!I:I,
                                                        0)
                                                )="Terceirizados",
                                                INDEX(
                                                    Insumos!F:F,
                                                    MATCH(
                                                        A456&amp;B456,
                                                        Insumos!I:I,
                                                        0)
                                                ),
                                                0
                                            ),
                                            "Não encontrado"),
                                        IFERROR(
                                            INDEX(S:S,
                                                MATCH(
                                                    A456&amp;B456,AG:AG,
                                                    0)
                                            ),
                                            "Não encontrado")
                                    )</f>
        <v>0</v>
      </c>
      <c r="S456" s="20">
        <f t="shared" si="157"/>
        <v>0</v>
      </c>
      <c r="T456" s="20">
        <f>IF(
                        C456="INSUMO",
                                        IFERROR(
                                            IF(
                                                INDEX(
                                                    Insumos!C:C,
                                                    MATCH(
                                                        A456&amp;B456,
                                                        Insumos!I:I,
                                                        0)
                                                )="Comissionamento",
                                                INDEX(
                                                    Insumos!F:F,
                                                    MATCH(
                                                        A456&amp;B456,
                                                        Insumos!I:I,
                                                        0)
                                                ),
                                                0
                                            ),
                                            "Não encontrado"),
                                        IFERROR(
                                            INDEX(U:U,
                                                MATCH(
                                                    A456&amp;B456,AG:AG,
                                                    0)
                                            ),
                                            "Não encontrado")
                                    )</f>
        <v>0</v>
      </c>
      <c r="U456" s="20">
        <f t="shared" si="158"/>
        <v>0</v>
      </c>
      <c r="V456" s="20">
        <f>IF(
                        C456="INSUMO",
                                        IFERROR(
                                            IF(
                                                INDEX(
                                                    Insumos!C:C,
                                                    MATCH(
                                                        A456&amp;B456,
                                                        Insumos!I:I,
                                                        0)
                                                )="Verba",
                                                INDEX(
                                                    Insumos!F:F,
                                                    MATCH(
                                                        A456&amp;B456,
                                                        Insumos!I:I,
                                                        0)
                                                ),
                                                0
                                            ),
                                            "Não encontrado"),
                                        IFERROR(
                                            INDEX(W:W,
                                                MATCH(
                                                    A456&amp;B456,AG:AG,
                                                    0)
                                            ),
                                            "Não encontrado")
                                    )</f>
        <v>0</v>
      </c>
      <c r="W456" s="20">
        <f t="shared" si="159"/>
        <v>0</v>
      </c>
      <c r="X456" s="20">
        <f>IF(
                        C456="INSUMO",
                                        IFERROR(
                                            IF(
                                                INDEX(
                                                    Insumos!C:C,
                                                    MATCH(
                                                        A456&amp;B456,
                                                        Insumos!I:I,
                                                        0)
                                                )="Outro",
                                                INDEX(
                                                    Insumos!F:F,
                                                    MATCH(
                                                        A456&amp;B456,
                                                        Insumos!I:I,
                                                        0)
                                                ),
                                                0
                                            ),
                                            "Não encontrado"),
                                        IFERROR(
                                            INDEX(Y:Y,
                                                MATCH(
                                                    A456&amp;B456,AG:AG,
                                                    0)
                                            ),
                                            "Não encontrado")
                                    )</f>
        <v>0</v>
      </c>
      <c r="Y456" s="20">
        <f t="shared" si="160"/>
        <v>0</v>
      </c>
      <c r="Z456" s="20">
        <f>IF(
                            C456="INSUMO",
                            IFERROR(
                                INDEX(
                                    Insumos!F:F,
                                    MATCH(
                                        A456&amp;B456,
                                        Insumos!I:I,
                                        0)
                                ),
                                "Não encontrado"),
                            IFERROR(
                                INDEX(AA:AA,
                                    MATCH(
                                        A456&amp;B456,AG:AG,
                                        0)
                                ),
                                "Não encontrado")
                        )</f>
        <v>0.08</v>
      </c>
      <c r="AA456" s="20">
        <f t="shared" si="161"/>
        <v>0.08</v>
      </c>
      <c r="AB456" s="44"/>
      <c r="AC456" s="44"/>
      <c r="AD456" s="57" t="s">
        <v>89</v>
      </c>
      <c r="AE456" s="70"/>
      <c r="AF456" s="70"/>
    </row>
    <row r="457" spans="1:33" x14ac:dyDescent="0.2">
      <c r="A457" s="59" t="s">
        <v>800</v>
      </c>
      <c r="B457" s="60" t="s">
        <v>98</v>
      </c>
      <c r="C457" s="71" t="s">
        <v>58</v>
      </c>
      <c r="D457" s="61" t="s">
        <v>488</v>
      </c>
      <c r="E457" s="61" t="s">
        <v>801</v>
      </c>
      <c r="F457" s="17" t="s">
        <v>511</v>
      </c>
      <c r="G457" s="17">
        <v>1</v>
      </c>
      <c r="H457" s="21">
        <f>IF(
                        C457="INSUMO",
                                        IFERROR(
                                            IF(
                                                INDEX(
                                                    Insumos!C:C,
                                                    MATCH(
                                                        A457&amp;B457,
                                                        Insumos!I:I,
                                                        0)
                                                )="Material",
                                                INDEX(
                                                    Insumos!F:F,
                                                    MATCH(
                                                        A457&amp;B457,
                                                        Insumos!I:I,
                                                        0)
                                                ),
                                                0
                                            ),
                                            "Não encontrado"),
                                        IFERROR(
                                            INDEX(I:I,
                                                MATCH(
                                                    A457&amp;B457,AG:AG,
                                                    0)
                                            ),
                                            "Não encontrado")
                                    )</f>
        <v>1.43</v>
      </c>
      <c r="I457" s="21">
        <f t="shared" si="152"/>
        <v>1.43</v>
      </c>
      <c r="J457" s="21">
        <f t="shared" si="153"/>
        <v>0</v>
      </c>
      <c r="K457" s="21">
        <f t="shared" si="153"/>
        <v>0</v>
      </c>
      <c r="L457" s="21">
        <f>IF(
                        C457="INSUMO",
                                        IFERROR(
                                            IF(
                                                INDEX(
                                                    Insumos!C:C,
                                                    MATCH(
                                                        A457&amp;B457,
                                                        Insumos!I:I,
                                                        0)
                                                )="Mao_obra",
                                                INDEX(
                                                    Insumos!F:F,
                                                    MATCH(
                                                        A457&amp;B457,
                                                        Insumos!I:I,
                                                        0)
                                                ),
                                                0
                                            ),
                                            "Não encontrado"),
                                        IFERROR(
                                            INDEX(M:M,
                                                MATCH(
                                                    A457&amp;B457,AG:AG,
                                                    0)
                                            ),
                                            "Não encontrado")
                                    )</f>
        <v>0</v>
      </c>
      <c r="M457" s="21">
        <f t="shared" si="154"/>
        <v>0</v>
      </c>
      <c r="N457" s="21">
        <f>IF(
                        C457="INSUMO",
                                        IFERROR(
                                            IF(
                                                INDEX(
                                                    Insumos!C:C,
                                                    MATCH(
                                                        A457&amp;B457,
                                                        Insumos!I:I,
                                                        0)
                                                )="Equipamento",
                                                INDEX(
                                                    Insumos!F:F,
                                                    MATCH(
                                                        A457&amp;B457,
                                                        Insumos!I:I,
                                                        0)
                                                ),
                                                0
                                            ),
                                            "Não encontrado"),
                                        IFERROR(
                                            INDEX(O:O,
                                                MATCH(
                                                    A457&amp;B457,AG:AG,
                                                    0)
                                            ),
                                            "Não encontrado")
                                    )</f>
        <v>0</v>
      </c>
      <c r="O457" s="21">
        <f t="shared" si="155"/>
        <v>0</v>
      </c>
      <c r="P457" s="21">
        <f>IF(
                        C457="INSUMO",
                                        IFERROR(
                                            IF(
                                                INDEX(
                                                    Insumos!C:C,
                                                    MATCH(
                                                        A457&amp;B457,
                                                        Insumos!I:I,
                                                        0)
                                                )="Transporte",
                                                INDEX(
                                                    Insumos!F:F,
                                                    MATCH(
                                                        A457&amp;B457,
                                                        Insumos!I:I,
                                                        0)
                                                ),
                                                0
                                            ),
                                            "Não encontrado"),
                                        IFERROR(
                                            INDEX(Q:Q,
                                                MATCH(
                                                    A457&amp;B457,AG:AG,
                                                    0)
                                            ),
                                            "Não encontrado")
                                    )</f>
        <v>0</v>
      </c>
      <c r="Q457" s="21">
        <f t="shared" si="156"/>
        <v>0</v>
      </c>
      <c r="R457" s="21">
        <f>IF(
                        C457="INSUMO",
                                        IFERROR(
                                            IF(
                                                INDEX(
                                                    Insumos!C:C,
                                                    MATCH(
                                                        A457&amp;B457,
                                                        Insumos!I:I,
                                                        0)
                                                )="Terceirizados",
                                                INDEX(
                                                    Insumos!F:F,
                                                    MATCH(
                                                        A457&amp;B457,
                                                        Insumos!I:I,
                                                        0)
                                                ),
                                                0
                                            ),
                                            "Não encontrado"),
                                        IFERROR(
                                            INDEX(S:S,
                                                MATCH(
                                                    A457&amp;B457,AG:AG,
                                                    0)
                                            ),
                                            "Não encontrado")
                                    )</f>
        <v>0</v>
      </c>
      <c r="S457" s="21">
        <f t="shared" si="157"/>
        <v>0</v>
      </c>
      <c r="T457" s="21">
        <f>IF(
                        C457="INSUMO",
                                        IFERROR(
                                            IF(
                                                INDEX(
                                                    Insumos!C:C,
                                                    MATCH(
                                                        A457&amp;B457,
                                                        Insumos!I:I,
                                                        0)
                                                )="Comissionamento",
                                                INDEX(
                                                    Insumos!F:F,
                                                    MATCH(
                                                        A457&amp;B457,
                                                        Insumos!I:I,
                                                        0)
                                                ),
                                                0
                                            ),
                                            "Não encontrado"),
                                        IFERROR(
                                            INDEX(U:U,
                                                MATCH(
                                                    A457&amp;B457,AG:AG,
                                                    0)
                                            ),
                                            "Não encontrado")
                                    )</f>
        <v>0</v>
      </c>
      <c r="U457" s="21">
        <f t="shared" si="158"/>
        <v>0</v>
      </c>
      <c r="V457" s="21">
        <f>IF(
                        C457="INSUMO",
                                        IFERROR(
                                            IF(
                                                INDEX(
                                                    Insumos!C:C,
                                                    MATCH(
                                                        A457&amp;B457,
                                                        Insumos!I:I,
                                                        0)
                                                )="Verba",
                                                INDEX(
                                                    Insumos!F:F,
                                                    MATCH(
                                                        A457&amp;B457,
                                                        Insumos!I:I,
                                                        0)
                                                ),
                                                0
                                            ),
                                            "Não encontrado"),
                                        IFERROR(
                                            INDEX(W:W,
                                                MATCH(
                                                    A457&amp;B457,AG:AG,
                                                    0)
                                            ),
                                            "Não encontrado")
                                    )</f>
        <v>0</v>
      </c>
      <c r="W457" s="21">
        <f t="shared" si="159"/>
        <v>0</v>
      </c>
      <c r="X457" s="21">
        <f>IF(
                        C457="INSUMO",
                                        IFERROR(
                                            IF(
                                                INDEX(
                                                    Insumos!C:C,
                                                    MATCH(
                                                        A457&amp;B457,
                                                        Insumos!I:I,
                                                        0)
                                                )="Outro",
                                                INDEX(
                                                    Insumos!F:F,
                                                    MATCH(
                                                        A457&amp;B457,
                                                        Insumos!I:I,
                                                        0)
                                                ),
                                                0
                                            ),
                                            "Não encontrado"),
                                        IFERROR(
                                            INDEX(Y:Y,
                                                MATCH(
                                                    A457&amp;B457,AG:AG,
                                                    0)
                                            ),
                                            "Não encontrado")
                                    )</f>
        <v>0</v>
      </c>
      <c r="Y457" s="21">
        <f t="shared" si="160"/>
        <v>0</v>
      </c>
      <c r="Z457" s="21">
        <f>IF(
                            C457="INSUMO",
                            IFERROR(
                                INDEX(
                                    Insumos!F:F,
                                    MATCH(
                                        A457&amp;B457,
                                        Insumos!I:I,
                                        0)
                                ),
                                "Não encontrado"),
                            IFERROR(
                                INDEX(AA:AA,
                                    MATCH(
                                        A457&amp;B457,AG:AG,
                                        0)
                                ),
                                "Não encontrado")
                        )</f>
        <v>1.43</v>
      </c>
      <c r="AA457" s="21">
        <f t="shared" si="161"/>
        <v>1.43</v>
      </c>
      <c r="AB457" s="45"/>
      <c r="AC457" s="45"/>
      <c r="AD457" s="61" t="s">
        <v>89</v>
      </c>
      <c r="AE457" s="72"/>
      <c r="AF457" s="72"/>
    </row>
    <row r="458" spans="1:33" ht="25.5" x14ac:dyDescent="0.2">
      <c r="A458" s="54" t="s">
        <v>802</v>
      </c>
      <c r="B458" s="55" t="s">
        <v>98</v>
      </c>
      <c r="C458" s="69" t="s">
        <v>58</v>
      </c>
      <c r="D458" s="57" t="s">
        <v>488</v>
      </c>
      <c r="E458" s="57" t="s">
        <v>803</v>
      </c>
      <c r="F458" s="16" t="s">
        <v>511</v>
      </c>
      <c r="G458" s="16">
        <v>1</v>
      </c>
      <c r="H458" s="20">
        <f>IF(
                        C458="INSUMO",
                                        IFERROR(
                                            IF(
                                                INDEX(
                                                    Insumos!C:C,
                                                    MATCH(
                                                        A458&amp;B458,
                                                        Insumos!I:I,
                                                        0)
                                                )="Material",
                                                INDEX(
                                                    Insumos!F:F,
                                                    MATCH(
                                                        A458&amp;B458,
                                                        Insumos!I:I,
                                                        0)
                                                ),
                                                0
                                            ),
                                            "Não encontrado"),
                                        IFERROR(
                                            INDEX(I:I,
                                                MATCH(
                                                    A458&amp;B458,AG:AG,
                                                    0)
                                            ),
                                            "Não encontrado")
                                    )</f>
        <v>0.61</v>
      </c>
      <c r="I458" s="20">
        <f t="shared" si="152"/>
        <v>0.61</v>
      </c>
      <c r="J458" s="20">
        <f t="shared" si="153"/>
        <v>0</v>
      </c>
      <c r="K458" s="20">
        <f t="shared" si="153"/>
        <v>0</v>
      </c>
      <c r="L458" s="20">
        <f>IF(
                        C458="INSUMO",
                                        IFERROR(
                                            IF(
                                                INDEX(
                                                    Insumos!C:C,
                                                    MATCH(
                                                        A458&amp;B458,
                                                        Insumos!I:I,
                                                        0)
                                                )="Mao_obra",
                                                INDEX(
                                                    Insumos!F:F,
                                                    MATCH(
                                                        A458&amp;B458,
                                                        Insumos!I:I,
                                                        0)
                                                ),
                                                0
                                            ),
                                            "Não encontrado"),
                                        IFERROR(
                                            INDEX(M:M,
                                                MATCH(
                                                    A458&amp;B458,AG:AG,
                                                    0)
                                            ),
                                            "Não encontrado")
                                    )</f>
        <v>0</v>
      </c>
      <c r="M458" s="20">
        <f t="shared" si="154"/>
        <v>0</v>
      </c>
      <c r="N458" s="20">
        <f>IF(
                        C458="INSUMO",
                                        IFERROR(
                                            IF(
                                                INDEX(
                                                    Insumos!C:C,
                                                    MATCH(
                                                        A458&amp;B458,
                                                        Insumos!I:I,
                                                        0)
                                                )="Equipamento",
                                                INDEX(
                                                    Insumos!F:F,
                                                    MATCH(
                                                        A458&amp;B458,
                                                        Insumos!I:I,
                                                        0)
                                                ),
                                                0
                                            ),
                                            "Não encontrado"),
                                        IFERROR(
                                            INDEX(O:O,
                                                MATCH(
                                                    A458&amp;B458,AG:AG,
                                                    0)
                                            ),
                                            "Não encontrado")
                                    )</f>
        <v>0</v>
      </c>
      <c r="O458" s="20">
        <f t="shared" si="155"/>
        <v>0</v>
      </c>
      <c r="P458" s="20">
        <f>IF(
                        C458="INSUMO",
                                        IFERROR(
                                            IF(
                                                INDEX(
                                                    Insumos!C:C,
                                                    MATCH(
                                                        A458&amp;B458,
                                                        Insumos!I:I,
                                                        0)
                                                )="Transporte",
                                                INDEX(
                                                    Insumos!F:F,
                                                    MATCH(
                                                        A458&amp;B458,
                                                        Insumos!I:I,
                                                        0)
                                                ),
                                                0
                                            ),
                                            "Não encontrado"),
                                        IFERROR(
                                            INDEX(Q:Q,
                                                MATCH(
                                                    A458&amp;B458,AG:AG,
                                                    0)
                                            ),
                                            "Não encontrado")
                                    )</f>
        <v>0</v>
      </c>
      <c r="Q458" s="20">
        <f t="shared" si="156"/>
        <v>0</v>
      </c>
      <c r="R458" s="20">
        <f>IF(
                        C458="INSUMO",
                                        IFERROR(
                                            IF(
                                                INDEX(
                                                    Insumos!C:C,
                                                    MATCH(
                                                        A458&amp;B458,
                                                        Insumos!I:I,
                                                        0)
                                                )="Terceirizados",
                                                INDEX(
                                                    Insumos!F:F,
                                                    MATCH(
                                                        A458&amp;B458,
                                                        Insumos!I:I,
                                                        0)
                                                ),
                                                0
                                            ),
                                            "Não encontrado"),
                                        IFERROR(
                                            INDEX(S:S,
                                                MATCH(
                                                    A458&amp;B458,AG:AG,
                                                    0)
                                            ),
                                            "Não encontrado")
                                    )</f>
        <v>0</v>
      </c>
      <c r="S458" s="20">
        <f t="shared" si="157"/>
        <v>0</v>
      </c>
      <c r="T458" s="20">
        <f>IF(
                        C458="INSUMO",
                                        IFERROR(
                                            IF(
                                                INDEX(
                                                    Insumos!C:C,
                                                    MATCH(
                                                        A458&amp;B458,
                                                        Insumos!I:I,
                                                        0)
                                                )="Comissionamento",
                                                INDEX(
                                                    Insumos!F:F,
                                                    MATCH(
                                                        A458&amp;B458,
                                                        Insumos!I:I,
                                                        0)
                                                ),
                                                0
                                            ),
                                            "Não encontrado"),
                                        IFERROR(
                                            INDEX(U:U,
                                                MATCH(
                                                    A458&amp;B458,AG:AG,
                                                    0)
                                            ),
                                            "Não encontrado")
                                    )</f>
        <v>0</v>
      </c>
      <c r="U458" s="20">
        <f t="shared" si="158"/>
        <v>0</v>
      </c>
      <c r="V458" s="20">
        <f>IF(
                        C458="INSUMO",
                                        IFERROR(
                                            IF(
                                                INDEX(
                                                    Insumos!C:C,
                                                    MATCH(
                                                        A458&amp;B458,
                                                        Insumos!I:I,
                                                        0)
                                                )="Verba",
                                                INDEX(
                                                    Insumos!F:F,
                                                    MATCH(
                                                        A458&amp;B458,
                                                        Insumos!I:I,
                                                        0)
                                                ),
                                                0
                                            ),
                                            "Não encontrado"),
                                        IFERROR(
                                            INDEX(W:W,
                                                MATCH(
                                                    A458&amp;B458,AG:AG,
                                                    0)
                                            ),
                                            "Não encontrado")
                                    )</f>
        <v>0</v>
      </c>
      <c r="W458" s="20">
        <f t="shared" si="159"/>
        <v>0</v>
      </c>
      <c r="X458" s="20">
        <f>IF(
                        C458="INSUMO",
                                        IFERROR(
                                            IF(
                                                INDEX(
                                                    Insumos!C:C,
                                                    MATCH(
                                                        A458&amp;B458,
                                                        Insumos!I:I,
                                                        0)
                                                )="Outro",
                                                INDEX(
                                                    Insumos!F:F,
                                                    MATCH(
                                                        A458&amp;B458,
                                                        Insumos!I:I,
                                                        0)
                                                ),
                                                0
                                            ),
                                            "Não encontrado"),
                                        IFERROR(
                                            INDEX(Y:Y,
                                                MATCH(
                                                    A458&amp;B458,AG:AG,
                                                    0)
                                            ),
                                            "Não encontrado")
                                    )</f>
        <v>0</v>
      </c>
      <c r="Y458" s="20">
        <f t="shared" si="160"/>
        <v>0</v>
      </c>
      <c r="Z458" s="20">
        <f>IF(
                            C458="INSUMO",
                            IFERROR(
                                INDEX(
                                    Insumos!F:F,
                                    MATCH(
                                        A458&amp;B458,
                                        Insumos!I:I,
                                        0)
                                ),
                                "Não encontrado"),
                            IFERROR(
                                INDEX(AA:AA,
                                    MATCH(
                                        A458&amp;B458,AG:AG,
                                        0)
                                ),
                                "Não encontrado")
                        )</f>
        <v>0.61</v>
      </c>
      <c r="AA458" s="20">
        <f t="shared" si="161"/>
        <v>0.61</v>
      </c>
      <c r="AB458" s="44"/>
      <c r="AC458" s="44"/>
      <c r="AD458" s="57" t="s">
        <v>89</v>
      </c>
      <c r="AE458" s="70"/>
      <c r="AF458" s="70"/>
    </row>
    <row r="459" spans="1:33" ht="25.5" x14ac:dyDescent="0.2">
      <c r="A459" s="59" t="s">
        <v>804</v>
      </c>
      <c r="B459" s="60" t="s">
        <v>98</v>
      </c>
      <c r="C459" s="71" t="s">
        <v>58</v>
      </c>
      <c r="D459" s="61" t="s">
        <v>488</v>
      </c>
      <c r="E459" s="61" t="s">
        <v>805</v>
      </c>
      <c r="F459" s="17" t="s">
        <v>511</v>
      </c>
      <c r="G459" s="17">
        <v>1</v>
      </c>
      <c r="H459" s="21">
        <f>IF(
                        C459="INSUMO",
                                        IFERROR(
                                            IF(
                                                INDEX(
                                                    Insumos!C:C,
                                                    MATCH(
                                                        A459&amp;B459,
                                                        Insumos!I:I,
                                                        0)
                                                )="Material",
                                                INDEX(
                                                    Insumos!F:F,
                                                    MATCH(
                                                        A459&amp;B459,
                                                        Insumos!I:I,
                                                        0)
                                                ),
                                                0
                                            ),
                                            "Não encontrado"),
                                        IFERROR(
                                            INDEX(I:I,
                                                MATCH(
                                                    A459&amp;B459,AG:AG,
                                                    0)
                                            ),
                                            "Não encontrado")
                                    )</f>
        <v>0.01</v>
      </c>
      <c r="I459" s="21">
        <f t="shared" si="152"/>
        <v>0.01</v>
      </c>
      <c r="J459" s="21">
        <f t="shared" si="153"/>
        <v>0</v>
      </c>
      <c r="K459" s="21">
        <f t="shared" si="153"/>
        <v>0</v>
      </c>
      <c r="L459" s="21">
        <f>IF(
                        C459="INSUMO",
                                        IFERROR(
                                            IF(
                                                INDEX(
                                                    Insumos!C:C,
                                                    MATCH(
                                                        A459&amp;B459,
                                                        Insumos!I:I,
                                                        0)
                                                )="Mao_obra",
                                                INDEX(
                                                    Insumos!F:F,
                                                    MATCH(
                                                        A459&amp;B459,
                                                        Insumos!I:I,
                                                        0)
                                                ),
                                                0
                                            ),
                                            "Não encontrado"),
                                        IFERROR(
                                            INDEX(M:M,
                                                MATCH(
                                                    A459&amp;B459,AG:AG,
                                                    0)
                                            ),
                                            "Não encontrado")
                                    )</f>
        <v>0</v>
      </c>
      <c r="M459" s="21">
        <f t="shared" si="154"/>
        <v>0</v>
      </c>
      <c r="N459" s="21">
        <f>IF(
                        C459="INSUMO",
                                        IFERROR(
                                            IF(
                                                INDEX(
                                                    Insumos!C:C,
                                                    MATCH(
                                                        A459&amp;B459,
                                                        Insumos!I:I,
                                                        0)
                                                )="Equipamento",
                                                INDEX(
                                                    Insumos!F:F,
                                                    MATCH(
                                                        A459&amp;B459,
                                                        Insumos!I:I,
                                                        0)
                                                ),
                                                0
                                            ),
                                            "Não encontrado"),
                                        IFERROR(
                                            INDEX(O:O,
                                                MATCH(
                                                    A459&amp;B459,AG:AG,
                                                    0)
                                            ),
                                            "Não encontrado")
                                    )</f>
        <v>0</v>
      </c>
      <c r="O459" s="21">
        <f t="shared" si="155"/>
        <v>0</v>
      </c>
      <c r="P459" s="21">
        <f>IF(
                        C459="INSUMO",
                                        IFERROR(
                                            IF(
                                                INDEX(
                                                    Insumos!C:C,
                                                    MATCH(
                                                        A459&amp;B459,
                                                        Insumos!I:I,
                                                        0)
                                                )="Transporte",
                                                INDEX(
                                                    Insumos!F:F,
                                                    MATCH(
                                                        A459&amp;B459,
                                                        Insumos!I:I,
                                                        0)
                                                ),
                                                0
                                            ),
                                            "Não encontrado"),
                                        IFERROR(
                                            INDEX(Q:Q,
                                                MATCH(
                                                    A459&amp;B459,AG:AG,
                                                    0)
                                            ),
                                            "Não encontrado")
                                    )</f>
        <v>0</v>
      </c>
      <c r="Q459" s="21">
        <f t="shared" si="156"/>
        <v>0</v>
      </c>
      <c r="R459" s="21">
        <f>IF(
                        C459="INSUMO",
                                        IFERROR(
                                            IF(
                                                INDEX(
                                                    Insumos!C:C,
                                                    MATCH(
                                                        A459&amp;B459,
                                                        Insumos!I:I,
                                                        0)
                                                )="Terceirizados",
                                                INDEX(
                                                    Insumos!F:F,
                                                    MATCH(
                                                        A459&amp;B459,
                                                        Insumos!I:I,
                                                        0)
                                                ),
                                                0
                                            ),
                                            "Não encontrado"),
                                        IFERROR(
                                            INDEX(S:S,
                                                MATCH(
                                                    A459&amp;B459,AG:AG,
                                                    0)
                                            ),
                                            "Não encontrado")
                                    )</f>
        <v>0</v>
      </c>
      <c r="S459" s="21">
        <f t="shared" si="157"/>
        <v>0</v>
      </c>
      <c r="T459" s="21">
        <f>IF(
                        C459="INSUMO",
                                        IFERROR(
                                            IF(
                                                INDEX(
                                                    Insumos!C:C,
                                                    MATCH(
                                                        A459&amp;B459,
                                                        Insumos!I:I,
                                                        0)
                                                )="Comissionamento",
                                                INDEX(
                                                    Insumos!F:F,
                                                    MATCH(
                                                        A459&amp;B459,
                                                        Insumos!I:I,
                                                        0)
                                                ),
                                                0
                                            ),
                                            "Não encontrado"),
                                        IFERROR(
                                            INDEX(U:U,
                                                MATCH(
                                                    A459&amp;B459,AG:AG,
                                                    0)
                                            ),
                                            "Não encontrado")
                                    )</f>
        <v>0</v>
      </c>
      <c r="U459" s="21">
        <f t="shared" si="158"/>
        <v>0</v>
      </c>
      <c r="V459" s="21">
        <f>IF(
                        C459="INSUMO",
                                        IFERROR(
                                            IF(
                                                INDEX(
                                                    Insumos!C:C,
                                                    MATCH(
                                                        A459&amp;B459,
                                                        Insumos!I:I,
                                                        0)
                                                )="Verba",
                                                INDEX(
                                                    Insumos!F:F,
                                                    MATCH(
                                                        A459&amp;B459,
                                                        Insumos!I:I,
                                                        0)
                                                ),
                                                0
                                            ),
                                            "Não encontrado"),
                                        IFERROR(
                                            INDEX(W:W,
                                                MATCH(
                                                    A459&amp;B459,AG:AG,
                                                    0)
                                            ),
                                            "Não encontrado")
                                    )</f>
        <v>0</v>
      </c>
      <c r="W459" s="21">
        <f t="shared" si="159"/>
        <v>0</v>
      </c>
      <c r="X459" s="21">
        <f>IF(
                        C459="INSUMO",
                                        IFERROR(
                                            IF(
                                                INDEX(
                                                    Insumos!C:C,
                                                    MATCH(
                                                        A459&amp;B459,
                                                        Insumos!I:I,
                                                        0)
                                                )="Outro",
                                                INDEX(
                                                    Insumos!F:F,
                                                    MATCH(
                                                        A459&amp;B459,
                                                        Insumos!I:I,
                                                        0)
                                                ),
                                                0
                                            ),
                                            "Não encontrado"),
                                        IFERROR(
                                            INDEX(Y:Y,
                                                MATCH(
                                                    A459&amp;B459,AG:AG,
                                                    0)
                                            ),
                                            "Não encontrado")
                                    )</f>
        <v>0</v>
      </c>
      <c r="Y459" s="21">
        <f t="shared" si="160"/>
        <v>0</v>
      </c>
      <c r="Z459" s="21">
        <f>IF(
                            C459="INSUMO",
                            IFERROR(
                                INDEX(
                                    Insumos!F:F,
                                    MATCH(
                                        A459&amp;B459,
                                        Insumos!I:I,
                                        0)
                                ),
                                "Não encontrado"),
                            IFERROR(
                                INDEX(AA:AA,
                                    MATCH(
                                        A459&amp;B459,AG:AG,
                                        0)
                                ),
                                "Não encontrado")
                        )</f>
        <v>0.01</v>
      </c>
      <c r="AA459" s="21">
        <f t="shared" si="161"/>
        <v>0.01</v>
      </c>
      <c r="AB459" s="45"/>
      <c r="AC459" s="45"/>
      <c r="AD459" s="61" t="s">
        <v>89</v>
      </c>
      <c r="AE459" s="72"/>
      <c r="AF459" s="72"/>
    </row>
    <row r="460" spans="1:33" x14ac:dyDescent="0.2">
      <c r="A460" s="54" t="s">
        <v>844</v>
      </c>
      <c r="B460" s="55" t="s">
        <v>98</v>
      </c>
      <c r="C460" s="69" t="s">
        <v>58</v>
      </c>
      <c r="D460" s="57" t="s">
        <v>488</v>
      </c>
      <c r="E460" s="57" t="s">
        <v>845</v>
      </c>
      <c r="F460" s="16" t="s">
        <v>511</v>
      </c>
      <c r="G460" s="16">
        <v>1</v>
      </c>
      <c r="H460" s="20">
        <f>IF(
                        C460="INSUMO",
                                        IFERROR(
                                            IF(
                                                INDEX(
                                                    Insumos!C:C,
                                                    MATCH(
                                                        A460&amp;B460,
                                                        Insumos!I:I,
                                                        0)
                                                )="Material",
                                                INDEX(
                                                    Insumos!F:F,
                                                    MATCH(
                                                        A460&amp;B460,
                                                        Insumos!I:I,
                                                        0)
                                                ),
                                                0
                                            ),
                                            "Não encontrado"),
                                        IFERROR(
                                            INDEX(I:I,
                                                MATCH(
                                                    A460&amp;B460,AG:AG,
                                                    0)
                                            ),
                                            "Não encontrado")
                                    )</f>
        <v>0</v>
      </c>
      <c r="I460" s="20">
        <f t="shared" si="152"/>
        <v>0</v>
      </c>
      <c r="J460" s="20">
        <f t="shared" si="153"/>
        <v>19.420000000000002</v>
      </c>
      <c r="K460" s="20">
        <f t="shared" si="153"/>
        <v>19.420000000000002</v>
      </c>
      <c r="L460" s="20">
        <f>IF(
                        C460="INSUMO",
                                        IFERROR(
                                            IF(
                                                INDEX(
                                                    Insumos!C:C,
                                                    MATCH(
                                                        A460&amp;B460,
                                                        Insumos!I:I,
                                                        0)
                                                )="Mao_obra",
                                                INDEX(
                                                    Insumos!F:F,
                                                    MATCH(
                                                        A460&amp;B460,
                                                        Insumos!I:I,
                                                        0)
                                                ),
                                                0
                                            ),
                                            "Não encontrado"),
                                        IFERROR(
                                            INDEX(M:M,
                                                MATCH(
                                                    A460&amp;B460,AG:AG,
                                                    0)
                                            ),
                                            "Não encontrado")
                                    )</f>
        <v>19.420000000000002</v>
      </c>
      <c r="M460" s="20">
        <f t="shared" si="154"/>
        <v>19.420000000000002</v>
      </c>
      <c r="N460" s="20">
        <f>IF(
                        C460="INSUMO",
                                        IFERROR(
                                            IF(
                                                INDEX(
                                                    Insumos!C:C,
                                                    MATCH(
                                                        A460&amp;B460,
                                                        Insumos!I:I,
                                                        0)
                                                )="Equipamento",
                                                INDEX(
                                                    Insumos!F:F,
                                                    MATCH(
                                                        A460&amp;B460,
                                                        Insumos!I:I,
                                                        0)
                                                ),
                                                0
                                            ),
                                            "Não encontrado"),
                                        IFERROR(
                                            INDEX(O:O,
                                                MATCH(
                                                    A460&amp;B460,AG:AG,
                                                    0)
                                            ),
                                            "Não encontrado")
                                    )</f>
        <v>0</v>
      </c>
      <c r="O460" s="20">
        <f t="shared" si="155"/>
        <v>0</v>
      </c>
      <c r="P460" s="20">
        <f>IF(
                        C460="INSUMO",
                                        IFERROR(
                                            IF(
                                                INDEX(
                                                    Insumos!C:C,
                                                    MATCH(
                                                        A460&amp;B460,
                                                        Insumos!I:I,
                                                        0)
                                                )="Transporte",
                                                INDEX(
                                                    Insumos!F:F,
                                                    MATCH(
                                                        A460&amp;B460,
                                                        Insumos!I:I,
                                                        0)
                                                ),
                                                0
                                            ),
                                            "Não encontrado"),
                                        IFERROR(
                                            INDEX(Q:Q,
                                                MATCH(
                                                    A460&amp;B460,AG:AG,
                                                    0)
                                            ),
                                            "Não encontrado")
                                    )</f>
        <v>0</v>
      </c>
      <c r="Q460" s="20">
        <f t="shared" si="156"/>
        <v>0</v>
      </c>
      <c r="R460" s="20">
        <f>IF(
                        C460="INSUMO",
                                        IFERROR(
                                            IF(
                                                INDEX(
                                                    Insumos!C:C,
                                                    MATCH(
                                                        A460&amp;B460,
                                                        Insumos!I:I,
                                                        0)
                                                )="Terceirizados",
                                                INDEX(
                                                    Insumos!F:F,
                                                    MATCH(
                                                        A460&amp;B460,
                                                        Insumos!I:I,
                                                        0)
                                                ),
                                                0
                                            ),
                                            "Não encontrado"),
                                        IFERROR(
                                            INDEX(S:S,
                                                MATCH(
                                                    A460&amp;B460,AG:AG,
                                                    0)
                                            ),
                                            "Não encontrado")
                                    )</f>
        <v>0</v>
      </c>
      <c r="S460" s="20">
        <f t="shared" si="157"/>
        <v>0</v>
      </c>
      <c r="T460" s="20">
        <f>IF(
                        C460="INSUMO",
                                        IFERROR(
                                            IF(
                                                INDEX(
                                                    Insumos!C:C,
                                                    MATCH(
                                                        A460&amp;B460,
                                                        Insumos!I:I,
                                                        0)
                                                )="Comissionamento",
                                                INDEX(
                                                    Insumos!F:F,
                                                    MATCH(
                                                        A460&amp;B460,
                                                        Insumos!I:I,
                                                        0)
                                                ),
                                                0
                                            ),
                                            "Não encontrado"),
                                        IFERROR(
                                            INDEX(U:U,
                                                MATCH(
                                                    A460&amp;B460,AG:AG,
                                                    0)
                                            ),
                                            "Não encontrado")
                                    )</f>
        <v>0</v>
      </c>
      <c r="U460" s="20">
        <f t="shared" si="158"/>
        <v>0</v>
      </c>
      <c r="V460" s="20">
        <f>IF(
                        C460="INSUMO",
                                        IFERROR(
                                            IF(
                                                INDEX(
                                                    Insumos!C:C,
                                                    MATCH(
                                                        A460&amp;B460,
                                                        Insumos!I:I,
                                                        0)
                                                )="Verba",
                                                INDEX(
                                                    Insumos!F:F,
                                                    MATCH(
                                                        A460&amp;B460,
                                                        Insumos!I:I,
                                                        0)
                                                ),
                                                0
                                            ),
                                            "Não encontrado"),
                                        IFERROR(
                                            INDEX(W:W,
                                                MATCH(
                                                    A460&amp;B460,AG:AG,
                                                    0)
                                            ),
                                            "Não encontrado")
                                    )</f>
        <v>0</v>
      </c>
      <c r="W460" s="20">
        <f t="shared" si="159"/>
        <v>0</v>
      </c>
      <c r="X460" s="20">
        <f>IF(
                        C460="INSUMO",
                                        IFERROR(
                                            IF(
                                                INDEX(
                                                    Insumos!C:C,
                                                    MATCH(
                                                        A460&amp;B460,
                                                        Insumos!I:I,
                                                        0)
                                                )="Outro",
                                                INDEX(
                                                    Insumos!F:F,
                                                    MATCH(
                                                        A460&amp;B460,
                                                        Insumos!I:I,
                                                        0)
                                                ),
                                                0
                                            ),
                                            "Não encontrado"),
                                        IFERROR(
                                            INDEX(Y:Y,
                                                MATCH(
                                                    A460&amp;B460,AG:AG,
                                                    0)
                                            ),
                                            "Não encontrado")
                                    )</f>
        <v>0</v>
      </c>
      <c r="Y460" s="20">
        <f t="shared" si="160"/>
        <v>0</v>
      </c>
      <c r="Z460" s="20">
        <f>IF(
                            C460="INSUMO",
                            IFERROR(
                                INDEX(
                                    Insumos!F:F,
                                    MATCH(
                                        A460&amp;B460,
                                        Insumos!I:I,
                                        0)
                                ),
                                "Não encontrado"),
                            IFERROR(
                                INDEX(AA:AA,
                                    MATCH(
                                        A460&amp;B460,AG:AG,
                                        0)
                                ),
                                "Não encontrado")
                        )</f>
        <v>19.420000000000002</v>
      </c>
      <c r="AA460" s="20">
        <f t="shared" si="161"/>
        <v>19.420000000000002</v>
      </c>
      <c r="AB460" s="44"/>
      <c r="AC460" s="44"/>
      <c r="AD460" s="57" t="s">
        <v>89</v>
      </c>
      <c r="AE460" s="70"/>
      <c r="AF460" s="70"/>
    </row>
    <row r="461" spans="1:33" ht="25.5" x14ac:dyDescent="0.2">
      <c r="A461" s="63" t="s">
        <v>838</v>
      </c>
      <c r="B461" s="64" t="s">
        <v>98</v>
      </c>
      <c r="C461" s="65" t="s">
        <v>89</v>
      </c>
      <c r="D461" s="66" t="s">
        <v>488</v>
      </c>
      <c r="E461" s="66" t="s">
        <v>839</v>
      </c>
      <c r="F461" s="67" t="s">
        <v>511</v>
      </c>
      <c r="G461" s="22"/>
      <c r="H461" s="23"/>
      <c r="I461" s="23">
        <f>SUM(I462:I462)</f>
        <v>0</v>
      </c>
      <c r="J461" s="23"/>
      <c r="K461" s="23">
        <f>SUM(K462:K462)</f>
        <v>0.28663920000000004</v>
      </c>
      <c r="L461" s="23"/>
      <c r="M461" s="23">
        <f>SUM(M462:M462)</f>
        <v>0.28663920000000004</v>
      </c>
      <c r="N461" s="23"/>
      <c r="O461" s="23">
        <f>SUM(O462:O462)</f>
        <v>0</v>
      </c>
      <c r="P461" s="23"/>
      <c r="Q461" s="23">
        <f>SUM(Q462:Q462)</f>
        <v>0</v>
      </c>
      <c r="R461" s="23"/>
      <c r="S461" s="23">
        <f>SUM(S462:S462)</f>
        <v>0</v>
      </c>
      <c r="T461" s="23"/>
      <c r="U461" s="23">
        <f>SUM(U462:U462)</f>
        <v>0</v>
      </c>
      <c r="V461" s="23"/>
      <c r="W461" s="23">
        <f>SUM(W462:W462)</f>
        <v>0</v>
      </c>
      <c r="X461" s="23"/>
      <c r="Y461" s="23">
        <f>SUM(Y462:Y462)</f>
        <v>0</v>
      </c>
      <c r="Z461" s="23"/>
      <c r="AA461" s="23">
        <f>SUM(AA462:AA462)</f>
        <v>0.28663920000000004</v>
      </c>
      <c r="AB461" s="43" t="s">
        <v>89</v>
      </c>
      <c r="AC461" s="43"/>
      <c r="AD461" s="66" t="s">
        <v>89</v>
      </c>
      <c r="AE461" s="68" t="s">
        <v>89</v>
      </c>
      <c r="AF461" s="68" t="s">
        <v>791</v>
      </c>
      <c r="AG461" t="str">
        <f>A461&amp;B461&amp;C461</f>
        <v>95387SINAPI</v>
      </c>
    </row>
    <row r="462" spans="1:33" x14ac:dyDescent="0.2">
      <c r="A462" s="59" t="s">
        <v>844</v>
      </c>
      <c r="B462" s="60" t="s">
        <v>98</v>
      </c>
      <c r="C462" s="71" t="s">
        <v>58</v>
      </c>
      <c r="D462" s="61" t="s">
        <v>488</v>
      </c>
      <c r="E462" s="61" t="s">
        <v>845</v>
      </c>
      <c r="F462" s="17" t="s">
        <v>511</v>
      </c>
      <c r="G462" s="17">
        <v>1.4760000000000001E-2</v>
      </c>
      <c r="H462" s="21">
        <f>IF(
                        C462="INSUMO",
                                        IFERROR(
                                            IF(
                                                INDEX(
                                                    Insumos!C:C,
                                                    MATCH(
                                                        A462&amp;B462,
                                                        Insumos!I:I,
                                                        0)
                                                )="Material",
                                                INDEX(
                                                    Insumos!F:F,
                                                    MATCH(
                                                        A462&amp;B462,
                                                        Insumos!I:I,
                                                        0)
                                                ),
                                                0
                                            ),
                                            "Não encontrado"),
                                        IFERROR(
                                            INDEX(I:I,
                                                MATCH(
                                                    A462&amp;B462,AG:AG,
                                                    0)
                                            ),
                                            "Não encontrado")
                                    )</f>
        <v>0</v>
      </c>
      <c r="I462" s="21">
        <f>H462*G462/1</f>
        <v>0</v>
      </c>
      <c r="J462" s="21">
        <f>T462 + N462 + L462 + X462 + R462 + P462 + V462</f>
        <v>19.420000000000002</v>
      </c>
      <c r="K462" s="21">
        <f>U462 + O462 + M462 + Y462 + S462 + Q462 + W462</f>
        <v>0.28663920000000004</v>
      </c>
      <c r="L462" s="21">
        <f>IF(
                        C462="INSUMO",
                                        IFERROR(
                                            IF(
                                                INDEX(
                                                    Insumos!C:C,
                                                    MATCH(
                                                        A462&amp;B462,
                                                        Insumos!I:I,
                                                        0)
                                                )="Mao_obra",
                                                INDEX(
                                                    Insumos!F:F,
                                                    MATCH(
                                                        A462&amp;B462,
                                                        Insumos!I:I,
                                                        0)
                                                ),
                                                0
                                            ),
                                            "Não encontrado"),
                                        IFERROR(
                                            INDEX(M:M,
                                                MATCH(
                                                    A462&amp;B462,AG:AG,
                                                    0)
                                            ),
                                            "Não encontrado")
                                    )</f>
        <v>19.420000000000002</v>
      </c>
      <c r="M462" s="21">
        <f>L462*G462/1</f>
        <v>0.28663920000000004</v>
      </c>
      <c r="N462" s="21">
        <f>IF(
                        C462="INSUMO",
                                        IFERROR(
                                            IF(
                                                INDEX(
                                                    Insumos!C:C,
                                                    MATCH(
                                                        A462&amp;B462,
                                                        Insumos!I:I,
                                                        0)
                                                )="Equipamento",
                                                INDEX(
                                                    Insumos!F:F,
                                                    MATCH(
                                                        A462&amp;B462,
                                                        Insumos!I:I,
                                                        0)
                                                ),
                                                0
                                            ),
                                            "Não encontrado"),
                                        IFERROR(
                                            INDEX(O:O,
                                                MATCH(
                                                    A462&amp;B462,AG:AG,
                                                    0)
                                            ),
                                            "Não encontrado")
                                    )</f>
        <v>0</v>
      </c>
      <c r="O462" s="21">
        <f>N462*G462/1</f>
        <v>0</v>
      </c>
      <c r="P462" s="21">
        <f>IF(
                        C462="INSUMO",
                                        IFERROR(
                                            IF(
                                                INDEX(
                                                    Insumos!C:C,
                                                    MATCH(
                                                        A462&amp;B462,
                                                        Insumos!I:I,
                                                        0)
                                                )="Transporte",
                                                INDEX(
                                                    Insumos!F:F,
                                                    MATCH(
                                                        A462&amp;B462,
                                                        Insumos!I:I,
                                                        0)
                                                ),
                                                0
                                            ),
                                            "Não encontrado"),
                                        IFERROR(
                                            INDEX(Q:Q,
                                                MATCH(
                                                    A462&amp;B462,AG:AG,
                                                    0)
                                            ),
                                            "Não encontrado")
                                    )</f>
        <v>0</v>
      </c>
      <c r="Q462" s="21">
        <f>P462*G462/1</f>
        <v>0</v>
      </c>
      <c r="R462" s="21">
        <f>IF(
                        C462="INSUMO",
                                        IFERROR(
                                            IF(
                                                INDEX(
                                                    Insumos!C:C,
                                                    MATCH(
                                                        A462&amp;B462,
                                                        Insumos!I:I,
                                                        0)
                                                )="Terceirizados",
                                                INDEX(
                                                    Insumos!F:F,
                                                    MATCH(
                                                        A462&amp;B462,
                                                        Insumos!I:I,
                                                        0)
                                                ),
                                                0
                                            ),
                                            "Não encontrado"),
                                        IFERROR(
                                            INDEX(S:S,
                                                MATCH(
                                                    A462&amp;B462,AG:AG,
                                                    0)
                                            ),
                                            "Não encontrado")
                                    )</f>
        <v>0</v>
      </c>
      <c r="S462" s="21">
        <f>R462*G462/1</f>
        <v>0</v>
      </c>
      <c r="T462" s="21">
        <f>IF(
                        C462="INSUMO",
                                        IFERROR(
                                            IF(
                                                INDEX(
                                                    Insumos!C:C,
                                                    MATCH(
                                                        A462&amp;B462,
                                                        Insumos!I:I,
                                                        0)
                                                )="Comissionamento",
                                                INDEX(
                                                    Insumos!F:F,
                                                    MATCH(
                                                        A462&amp;B462,
                                                        Insumos!I:I,
                                                        0)
                                                ),
                                                0
                                            ),
                                            "Não encontrado"),
                                        IFERROR(
                                            INDEX(U:U,
                                                MATCH(
                                                    A462&amp;B462,AG:AG,
                                                    0)
                                            ),
                                            "Não encontrado")
                                    )</f>
        <v>0</v>
      </c>
      <c r="U462" s="21">
        <f>T462*G462/1</f>
        <v>0</v>
      </c>
      <c r="V462" s="21">
        <f>IF(
                        C462="INSUMO",
                                        IFERROR(
                                            IF(
                                                INDEX(
                                                    Insumos!C:C,
                                                    MATCH(
                                                        A462&amp;B462,
                                                        Insumos!I:I,
                                                        0)
                                                )="Verba",
                                                INDEX(
                                                    Insumos!F:F,
                                                    MATCH(
                                                        A462&amp;B462,
                                                        Insumos!I:I,
                                                        0)
                                                ),
                                                0
                                            ),
                                            "Não encontrado"),
                                        IFERROR(
                                            INDEX(W:W,
                                                MATCH(
                                                    A462&amp;B462,AG:AG,
                                                    0)
                                            ),
                                            "Não encontrado")
                                    )</f>
        <v>0</v>
      </c>
      <c r="W462" s="21">
        <f>V462*G462/1</f>
        <v>0</v>
      </c>
      <c r="X462" s="21">
        <f>IF(
                        C462="INSUMO",
                                        IFERROR(
                                            IF(
                                                INDEX(
                                                    Insumos!C:C,
                                                    MATCH(
                                                        A462&amp;B462,
                                                        Insumos!I:I,
                                                        0)
                                                )="Outro",
                                                INDEX(
                                                    Insumos!F:F,
                                                    MATCH(
                                                        A462&amp;B462,
                                                        Insumos!I:I,
                                                        0)
                                                ),
                                                0
                                            ),
                                            "Não encontrado"),
                                        IFERROR(
                                            INDEX(Y:Y,
                                                MATCH(
                                                    A462&amp;B462,AG:AG,
                                                    0)
                                            ),
                                            "Não encontrado")
                                    )</f>
        <v>0</v>
      </c>
      <c r="Y462" s="21">
        <f>X462*G462/1</f>
        <v>0</v>
      </c>
      <c r="Z462" s="21">
        <f>IF(
                            C462="INSUMO",
                            IFERROR(
                                INDEX(
                                    Insumos!F:F,
                                    MATCH(
                                        A462&amp;B462,
                                        Insumos!I:I,
                                        0)
                                ),
                                "Não encontrado"),
                            IFERROR(
                                INDEX(AA:AA,
                                    MATCH(
                                        A462&amp;B462,AG:AG,
                                        0)
                                ),
                                "Não encontrado")
                        )</f>
        <v>19.420000000000002</v>
      </c>
      <c r="AA462" s="21">
        <f>G462*Z462</f>
        <v>0.28663920000000004</v>
      </c>
      <c r="AB462" s="45"/>
      <c r="AC462" s="45"/>
      <c r="AD462" s="61" t="s">
        <v>89</v>
      </c>
      <c r="AE462" s="72"/>
      <c r="AF462" s="72"/>
    </row>
    <row r="463" spans="1:33" ht="25.5" x14ac:dyDescent="0.2">
      <c r="A463" s="63" t="s">
        <v>594</v>
      </c>
      <c r="B463" s="64" t="s">
        <v>98</v>
      </c>
      <c r="C463" s="65" t="s">
        <v>89</v>
      </c>
      <c r="D463" s="66" t="s">
        <v>488</v>
      </c>
      <c r="E463" s="66" t="s">
        <v>595</v>
      </c>
      <c r="F463" s="67" t="s">
        <v>80</v>
      </c>
      <c r="G463" s="22"/>
      <c r="H463" s="23"/>
      <c r="I463" s="23">
        <f>SUM(I464:I466)</f>
        <v>557.07330000000002</v>
      </c>
      <c r="J463" s="23"/>
      <c r="K463" s="23">
        <f>SUM(K464:K466)</f>
        <v>154.64225628000003</v>
      </c>
      <c r="L463" s="23"/>
      <c r="M463" s="23">
        <f>SUM(M464:M466)</f>
        <v>154.64225628000003</v>
      </c>
      <c r="N463" s="23"/>
      <c r="O463" s="23">
        <f>SUM(O464:O466)</f>
        <v>0</v>
      </c>
      <c r="P463" s="23"/>
      <c r="Q463" s="23">
        <f>SUM(Q464:Q466)</f>
        <v>0</v>
      </c>
      <c r="R463" s="23"/>
      <c r="S463" s="23">
        <f>SUM(S464:S466)</f>
        <v>0</v>
      </c>
      <c r="T463" s="23"/>
      <c r="U463" s="23">
        <f>SUM(U464:U466)</f>
        <v>0</v>
      </c>
      <c r="V463" s="23"/>
      <c r="W463" s="23">
        <f>SUM(W464:W466)</f>
        <v>0</v>
      </c>
      <c r="X463" s="23"/>
      <c r="Y463" s="23">
        <f>SUM(Y464:Y466)</f>
        <v>0</v>
      </c>
      <c r="Z463" s="23"/>
      <c r="AA463" s="23">
        <f>SUM(AA464:AA466)</f>
        <v>711.7155562800001</v>
      </c>
      <c r="AB463" s="43" t="s">
        <v>89</v>
      </c>
      <c r="AC463" s="43"/>
      <c r="AD463" s="66" t="s">
        <v>89</v>
      </c>
      <c r="AE463" s="68" t="s">
        <v>89</v>
      </c>
      <c r="AF463" s="68" t="s">
        <v>846</v>
      </c>
      <c r="AG463" t="str">
        <f>A463&amp;B463&amp;C463</f>
        <v>88629SINAPI</v>
      </c>
    </row>
    <row r="464" spans="1:33" ht="25.5" x14ac:dyDescent="0.2">
      <c r="A464" s="59" t="s">
        <v>514</v>
      </c>
      <c r="B464" s="60" t="s">
        <v>98</v>
      </c>
      <c r="C464" s="71" t="s">
        <v>46</v>
      </c>
      <c r="D464" s="61" t="s">
        <v>488</v>
      </c>
      <c r="E464" s="61" t="s">
        <v>515</v>
      </c>
      <c r="F464" s="17" t="s">
        <v>511</v>
      </c>
      <c r="G464" s="17">
        <v>8.57</v>
      </c>
      <c r="H464" s="21">
        <f>IF(
                        C464="INSUMO",
                                        IFERROR(
                                            IF(
                                                INDEX(
                                                    Insumos!C:C,
                                                    MATCH(
                                                        A464&amp;B464,
                                                        Insumos!I:I,
                                                        0)
                                                )="Material",
                                                INDEX(
                                                    Insumos!F:F,
                                                    MATCH(
                                                        A464&amp;B464,
                                                        Insumos!I:I,
                                                        0)
                                                ),
                                                0
                                            ),
                                            "Não encontrado"),
                                        IFERROR(
                                            INDEX(I:I,
                                                MATCH(
                                                    A464&amp;B464,AG:AG,
                                                    0)
                                            ),
                                            "Não encontrado")
                                    )</f>
        <v>4.13</v>
      </c>
      <c r="I464" s="21">
        <f>H464*G464/1</f>
        <v>35.394100000000002</v>
      </c>
      <c r="J464" s="21">
        <f t="shared" ref="J464:K466" si="162">T464 + N464 + L464 + X464 + R464 + P464 + V464</f>
        <v>18.044604000000003</v>
      </c>
      <c r="K464" s="21">
        <f t="shared" si="162"/>
        <v>154.64225628000003</v>
      </c>
      <c r="L464" s="21">
        <f>IF(
                        C464="INSUMO",
                                        IFERROR(
                                            IF(
                                                INDEX(
                                                    Insumos!C:C,
                                                    MATCH(
                                                        A464&amp;B464,
                                                        Insumos!I:I,
                                                        0)
                                                )="Mao_obra",
                                                INDEX(
                                                    Insumos!F:F,
                                                    MATCH(
                                                        A464&amp;B464,
                                                        Insumos!I:I,
                                                        0)
                                                ),
                                                0
                                            ),
                                            "Não encontrado"),
                                        IFERROR(
                                            INDEX(M:M,
                                                MATCH(
                                                    A464&amp;B464,AG:AG,
                                                    0)
                                            ),
                                            "Não encontrado")
                                    )</f>
        <v>18.044604000000003</v>
      </c>
      <c r="M464" s="21">
        <f>L464*G464/1</f>
        <v>154.64225628000003</v>
      </c>
      <c r="N464" s="21">
        <f>IF(
                        C464="INSUMO",
                                        IFERROR(
                                            IF(
                                                INDEX(
                                                    Insumos!C:C,
                                                    MATCH(
                                                        A464&amp;B464,
                                                        Insumos!I:I,
                                                        0)
                                                )="Equipamento",
                                                INDEX(
                                                    Insumos!F:F,
                                                    MATCH(
                                                        A464&amp;B464,
                                                        Insumos!I:I,
                                                        0)
                                                ),
                                                0
                                            ),
                                            "Não encontrado"),
                                        IFERROR(
                                            INDEX(O:O,
                                                MATCH(
                                                    A464&amp;B464,AG:AG,
                                                    0)
                                            ),
                                            "Não encontrado")
                                    )</f>
        <v>0</v>
      </c>
      <c r="O464" s="21">
        <f>N464*G464/1</f>
        <v>0</v>
      </c>
      <c r="P464" s="21">
        <f>IF(
                        C464="INSUMO",
                                        IFERROR(
                                            IF(
                                                INDEX(
                                                    Insumos!C:C,
                                                    MATCH(
                                                        A464&amp;B464,
                                                        Insumos!I:I,
                                                        0)
                                                )="Transporte",
                                                INDEX(
                                                    Insumos!F:F,
                                                    MATCH(
                                                        A464&amp;B464,
                                                        Insumos!I:I,
                                                        0)
                                                ),
                                                0
                                            ),
                                            "Não encontrado"),
                                        IFERROR(
                                            INDEX(Q:Q,
                                                MATCH(
                                                    A464&amp;B464,AG:AG,
                                                    0)
                                            ),
                                            "Não encontrado")
                                    )</f>
        <v>0</v>
      </c>
      <c r="Q464" s="21">
        <f>P464*G464/1</f>
        <v>0</v>
      </c>
      <c r="R464" s="21">
        <f>IF(
                        C464="INSUMO",
                                        IFERROR(
                                            IF(
                                                INDEX(
                                                    Insumos!C:C,
                                                    MATCH(
                                                        A464&amp;B464,
                                                        Insumos!I:I,
                                                        0)
                                                )="Terceirizados",
                                                INDEX(
                                                    Insumos!F:F,
                                                    MATCH(
                                                        A464&amp;B464,
                                                        Insumos!I:I,
                                                        0)
                                                ),
                                                0
                                            ),
                                            "Não encontrado"),
                                        IFERROR(
                                            INDEX(S:S,
                                                MATCH(
                                                    A464&amp;B464,AG:AG,
                                                    0)
                                            ),
                                            "Não encontrado")
                                    )</f>
        <v>0</v>
      </c>
      <c r="S464" s="21">
        <f>R464*G464/1</f>
        <v>0</v>
      </c>
      <c r="T464" s="21">
        <f>IF(
                        C464="INSUMO",
                                        IFERROR(
                                            IF(
                                                INDEX(
                                                    Insumos!C:C,
                                                    MATCH(
                                                        A464&amp;B464,
                                                        Insumos!I:I,
                                                        0)
                                                )="Comissionamento",
                                                INDEX(
                                                    Insumos!F:F,
                                                    MATCH(
                                                        A464&amp;B464,
                                                        Insumos!I:I,
                                                        0)
                                                ),
                                                0
                                            ),
                                            "Não encontrado"),
                                        IFERROR(
                                            INDEX(U:U,
                                                MATCH(
                                                    A464&amp;B464,AG:AG,
                                                    0)
                                            ),
                                            "Não encontrado")
                                    )</f>
        <v>0</v>
      </c>
      <c r="U464" s="21">
        <f>T464*G464/1</f>
        <v>0</v>
      </c>
      <c r="V464" s="21">
        <f>IF(
                        C464="INSUMO",
                                        IFERROR(
                                            IF(
                                                INDEX(
                                                    Insumos!C:C,
                                                    MATCH(
                                                        A464&amp;B464,
                                                        Insumos!I:I,
                                                        0)
                                                )="Verba",
                                                INDEX(
                                                    Insumos!F:F,
                                                    MATCH(
                                                        A464&amp;B464,
                                                        Insumos!I:I,
                                                        0)
                                                ),
                                                0
                                            ),
                                            "Não encontrado"),
                                        IFERROR(
                                            INDEX(W:W,
                                                MATCH(
                                                    A464&amp;B464,AG:AG,
                                                    0)
                                            ),
                                            "Não encontrado")
                                    )</f>
        <v>0</v>
      </c>
      <c r="W464" s="21">
        <f>V464*G464/1</f>
        <v>0</v>
      </c>
      <c r="X464" s="21">
        <f>IF(
                        C464="INSUMO",
                                        IFERROR(
                                            IF(
                                                INDEX(
                                                    Insumos!C:C,
                                                    MATCH(
                                                        A464&amp;B464,
                                                        Insumos!I:I,
                                                        0)
                                                )="Outro",
                                                INDEX(
                                                    Insumos!F:F,
                                                    MATCH(
                                                        A464&amp;B464,
                                                        Insumos!I:I,
                                                        0)
                                                ),
                                                0
                                            ),
                                            "Não encontrado"),
                                        IFERROR(
                                            INDEX(Y:Y,
                                                MATCH(
                                                    A464&amp;B464,AG:AG,
                                                    0)
                                            ),
                                            "Não encontrado")
                                    )</f>
        <v>0</v>
      </c>
      <c r="Y464" s="21">
        <f>X464*G464/1</f>
        <v>0</v>
      </c>
      <c r="Z464" s="21">
        <f>IF(
                            C464="INSUMO",
                            IFERROR(
                                INDEX(
                                    Insumos!F:F,
                                    MATCH(
                                        A464&amp;B464,
                                        Insumos!I:I,
                                        0)
                                ),
                                "Não encontrado"),
                            IFERROR(
                                INDEX(AA:AA,
                                    MATCH(
                                        A464&amp;B464,AG:AG,
                                        0)
                                ),
                                "Não encontrado")
                        )</f>
        <v>22.174604000000002</v>
      </c>
      <c r="AA464" s="21">
        <f>G464*Z464</f>
        <v>190.03635628000004</v>
      </c>
      <c r="AB464" s="45"/>
      <c r="AC464" s="45"/>
      <c r="AD464" s="61" t="s">
        <v>89</v>
      </c>
      <c r="AE464" s="72"/>
      <c r="AF464" s="72"/>
    </row>
    <row r="465" spans="1:33" x14ac:dyDescent="0.2">
      <c r="A465" s="54" t="s">
        <v>611</v>
      </c>
      <c r="B465" s="55" t="s">
        <v>98</v>
      </c>
      <c r="C465" s="69" t="s">
        <v>58</v>
      </c>
      <c r="D465" s="57" t="s">
        <v>488</v>
      </c>
      <c r="E465" s="57" t="s">
        <v>612</v>
      </c>
      <c r="F465" s="16" t="s">
        <v>537</v>
      </c>
      <c r="G465" s="16">
        <v>482.96</v>
      </c>
      <c r="H465" s="20">
        <f>IF(
                        C465="INSUMO",
                                        IFERROR(
                                            IF(
                                                INDEX(
                                                    Insumos!C:C,
                                                    MATCH(
                                                        A465&amp;B465,
                                                        Insumos!I:I,
                                                        0)
                                                )="Material",
                                                INDEX(
                                                    Insumos!F:F,
                                                    MATCH(
                                                        A465&amp;B465,
                                                        Insumos!I:I,
                                                        0)
                                                ),
                                                0
                                            ),
                                            "Não encontrado"),
                                        IFERROR(
                                            INDEX(I:I,
                                                MATCH(
                                                    A465&amp;B465,AG:AG,
                                                    0)
                                            ),
                                            "Não encontrado")
                                    )</f>
        <v>0.77</v>
      </c>
      <c r="I465" s="20">
        <f>H465*G465/1</f>
        <v>371.87919999999997</v>
      </c>
      <c r="J465" s="20">
        <f t="shared" si="162"/>
        <v>0</v>
      </c>
      <c r="K465" s="20">
        <f t="shared" si="162"/>
        <v>0</v>
      </c>
      <c r="L465" s="20">
        <f>IF(
                        C465="INSUMO",
                                        IFERROR(
                                            IF(
                                                INDEX(
                                                    Insumos!C:C,
                                                    MATCH(
                                                        A465&amp;B465,
                                                        Insumos!I:I,
                                                        0)
                                                )="Mao_obra",
                                                INDEX(
                                                    Insumos!F:F,
                                                    MATCH(
                                                        A465&amp;B465,
                                                        Insumos!I:I,
                                                        0)
                                                ),
                                                0
                                            ),
                                            "Não encontrado"),
                                        IFERROR(
                                            INDEX(M:M,
                                                MATCH(
                                                    A465&amp;B465,AG:AG,
                                                    0)
                                            ),
                                            "Não encontrado")
                                    )</f>
        <v>0</v>
      </c>
      <c r="M465" s="20">
        <f>L465*G465/1</f>
        <v>0</v>
      </c>
      <c r="N465" s="20">
        <f>IF(
                        C465="INSUMO",
                                        IFERROR(
                                            IF(
                                                INDEX(
                                                    Insumos!C:C,
                                                    MATCH(
                                                        A465&amp;B465,
                                                        Insumos!I:I,
                                                        0)
                                                )="Equipamento",
                                                INDEX(
                                                    Insumos!F:F,
                                                    MATCH(
                                                        A465&amp;B465,
                                                        Insumos!I:I,
                                                        0)
                                                ),
                                                0
                                            ),
                                            "Não encontrado"),
                                        IFERROR(
                                            INDEX(O:O,
                                                MATCH(
                                                    A465&amp;B465,AG:AG,
                                                    0)
                                            ),
                                            "Não encontrado")
                                    )</f>
        <v>0</v>
      </c>
      <c r="O465" s="20">
        <f>N465*G465/1</f>
        <v>0</v>
      </c>
      <c r="P465" s="20">
        <f>IF(
                        C465="INSUMO",
                                        IFERROR(
                                            IF(
                                                INDEX(
                                                    Insumos!C:C,
                                                    MATCH(
                                                        A465&amp;B465,
                                                        Insumos!I:I,
                                                        0)
                                                )="Transporte",
                                                INDEX(
                                                    Insumos!F:F,
                                                    MATCH(
                                                        A465&amp;B465,
                                                        Insumos!I:I,
                                                        0)
                                                ),
                                                0
                                            ),
                                            "Não encontrado"),
                                        IFERROR(
                                            INDEX(Q:Q,
                                                MATCH(
                                                    A465&amp;B465,AG:AG,
                                                    0)
                                            ),
                                            "Não encontrado")
                                    )</f>
        <v>0</v>
      </c>
      <c r="Q465" s="20">
        <f>P465*G465/1</f>
        <v>0</v>
      </c>
      <c r="R465" s="20">
        <f>IF(
                        C465="INSUMO",
                                        IFERROR(
                                            IF(
                                                INDEX(
                                                    Insumos!C:C,
                                                    MATCH(
                                                        A465&amp;B465,
                                                        Insumos!I:I,
                                                        0)
                                                )="Terceirizados",
                                                INDEX(
                                                    Insumos!F:F,
                                                    MATCH(
                                                        A465&amp;B465,
                                                        Insumos!I:I,
                                                        0)
                                                ),
                                                0
                                            ),
                                            "Não encontrado"),
                                        IFERROR(
                                            INDEX(S:S,
                                                MATCH(
                                                    A465&amp;B465,AG:AG,
                                                    0)
                                            ),
                                            "Não encontrado")
                                    )</f>
        <v>0</v>
      </c>
      <c r="S465" s="20">
        <f>R465*G465/1</f>
        <v>0</v>
      </c>
      <c r="T465" s="20">
        <f>IF(
                        C465="INSUMO",
                                        IFERROR(
                                            IF(
                                                INDEX(
                                                    Insumos!C:C,
                                                    MATCH(
                                                        A465&amp;B465,
                                                        Insumos!I:I,
                                                        0)
                                                )="Comissionamento",
                                                INDEX(
                                                    Insumos!F:F,
                                                    MATCH(
                                                        A465&amp;B465,
                                                        Insumos!I:I,
                                                        0)
                                                ),
                                                0
                                            ),
                                            "Não encontrado"),
                                        IFERROR(
                                            INDEX(U:U,
                                                MATCH(
                                                    A465&amp;B465,AG:AG,
                                                    0)
                                            ),
                                            "Não encontrado")
                                    )</f>
        <v>0</v>
      </c>
      <c r="U465" s="20">
        <f>T465*G465/1</f>
        <v>0</v>
      </c>
      <c r="V465" s="20">
        <f>IF(
                        C465="INSUMO",
                                        IFERROR(
                                            IF(
                                                INDEX(
                                                    Insumos!C:C,
                                                    MATCH(
                                                        A465&amp;B465,
                                                        Insumos!I:I,
                                                        0)
                                                )="Verba",
                                                INDEX(
                                                    Insumos!F:F,
                                                    MATCH(
                                                        A465&amp;B465,
                                                        Insumos!I:I,
                                                        0)
                                                ),
                                                0
                                            ),
                                            "Não encontrado"),
                                        IFERROR(
                                            INDEX(W:W,
                                                MATCH(
                                                    A465&amp;B465,AG:AG,
                                                    0)
                                            ),
                                            "Não encontrado")
                                    )</f>
        <v>0</v>
      </c>
      <c r="W465" s="20">
        <f>V465*G465/1</f>
        <v>0</v>
      </c>
      <c r="X465" s="20">
        <f>IF(
                        C465="INSUMO",
                                        IFERROR(
                                            IF(
                                                INDEX(
                                                    Insumos!C:C,
                                                    MATCH(
                                                        A465&amp;B465,
                                                        Insumos!I:I,
                                                        0)
                                                )="Outro",
                                                INDEX(
                                                    Insumos!F:F,
                                                    MATCH(
                                                        A465&amp;B465,
                                                        Insumos!I:I,
                                                        0)
                                                ),
                                                0
                                            ),
                                            "Não encontrado"),
                                        IFERROR(
                                            INDEX(Y:Y,
                                                MATCH(
                                                    A465&amp;B465,AG:AG,
                                                    0)
                                            ),
                                            "Não encontrado")
                                    )</f>
        <v>0</v>
      </c>
      <c r="Y465" s="20">
        <f>X465*G465/1</f>
        <v>0</v>
      </c>
      <c r="Z465" s="20">
        <f>IF(
                            C465="INSUMO",
                            IFERROR(
                                INDEX(
                                    Insumos!F:F,
                                    MATCH(
                                        A465&amp;B465,
                                        Insumos!I:I,
                                        0)
                                ),
                                "Não encontrado"),
                            IFERROR(
                                INDEX(AA:AA,
                                    MATCH(
                                        A465&amp;B465,AG:AG,
                                        0)
                                ),
                                "Não encontrado")
                        )</f>
        <v>0.77</v>
      </c>
      <c r="AA465" s="20">
        <f>G465*Z465</f>
        <v>371.87919999999997</v>
      </c>
      <c r="AB465" s="44"/>
      <c r="AC465" s="44"/>
      <c r="AD465" s="57" t="s">
        <v>89</v>
      </c>
      <c r="AE465" s="70"/>
      <c r="AF465" s="70"/>
    </row>
    <row r="466" spans="1:33" ht="25.5" x14ac:dyDescent="0.2">
      <c r="A466" s="59" t="s">
        <v>651</v>
      </c>
      <c r="B466" s="60" t="s">
        <v>98</v>
      </c>
      <c r="C466" s="71" t="s">
        <v>58</v>
      </c>
      <c r="D466" s="61" t="s">
        <v>488</v>
      </c>
      <c r="E466" s="61" t="s">
        <v>652</v>
      </c>
      <c r="F466" s="17" t="s">
        <v>80</v>
      </c>
      <c r="G466" s="17">
        <v>1.07</v>
      </c>
      <c r="H466" s="21">
        <f>IF(
                        C466="INSUMO",
                                        IFERROR(
                                            IF(
                                                INDEX(
                                                    Insumos!C:C,
                                                    MATCH(
                                                        A466&amp;B466,
                                                        Insumos!I:I,
                                                        0)
                                                )="Material",
                                                INDEX(
                                                    Insumos!F:F,
                                                    MATCH(
                                                        A466&amp;B466,
                                                        Insumos!I:I,
                                                        0)
                                                ),
                                                0
                                            ),
                                            "Não encontrado"),
                                        IFERROR(
                                            INDEX(I:I,
                                                MATCH(
                                                    A466&amp;B466,AG:AG,
                                                    0)
                                            ),
                                            "Não encontrado")
                                    )</f>
        <v>140</v>
      </c>
      <c r="I466" s="21">
        <f>H466*G466/1</f>
        <v>149.80000000000001</v>
      </c>
      <c r="J466" s="21">
        <f t="shared" si="162"/>
        <v>0</v>
      </c>
      <c r="K466" s="21">
        <f t="shared" si="162"/>
        <v>0</v>
      </c>
      <c r="L466" s="21">
        <f>IF(
                        C466="INSUMO",
                                        IFERROR(
                                            IF(
                                                INDEX(
                                                    Insumos!C:C,
                                                    MATCH(
                                                        A466&amp;B466,
                                                        Insumos!I:I,
                                                        0)
                                                )="Mao_obra",
                                                INDEX(
                                                    Insumos!F:F,
                                                    MATCH(
                                                        A466&amp;B466,
                                                        Insumos!I:I,
                                                        0)
                                                ),
                                                0
                                            ),
                                            "Não encontrado"),
                                        IFERROR(
                                            INDEX(M:M,
                                                MATCH(
                                                    A466&amp;B466,AG:AG,
                                                    0)
                                            ),
                                            "Não encontrado")
                                    )</f>
        <v>0</v>
      </c>
      <c r="M466" s="21">
        <f>L466*G466/1</f>
        <v>0</v>
      </c>
      <c r="N466" s="21">
        <f>IF(
                        C466="INSUMO",
                                        IFERROR(
                                            IF(
                                                INDEX(
                                                    Insumos!C:C,
                                                    MATCH(
                                                        A466&amp;B466,
                                                        Insumos!I:I,
                                                        0)
                                                )="Equipamento",
                                                INDEX(
                                                    Insumos!F:F,
                                                    MATCH(
                                                        A466&amp;B466,
                                                        Insumos!I:I,
                                                        0)
                                                ),
                                                0
                                            ),
                                            "Não encontrado"),
                                        IFERROR(
                                            INDEX(O:O,
                                                MATCH(
                                                    A466&amp;B466,AG:AG,
                                                    0)
                                            ),
                                            "Não encontrado")
                                    )</f>
        <v>0</v>
      </c>
      <c r="O466" s="21">
        <f>N466*G466/1</f>
        <v>0</v>
      </c>
      <c r="P466" s="21">
        <f>IF(
                        C466="INSUMO",
                                        IFERROR(
                                            IF(
                                                INDEX(
                                                    Insumos!C:C,
                                                    MATCH(
                                                        A466&amp;B466,
                                                        Insumos!I:I,
                                                        0)
                                                )="Transporte",
                                                INDEX(
                                                    Insumos!F:F,
                                                    MATCH(
                                                        A466&amp;B466,
                                                        Insumos!I:I,
                                                        0)
                                                ),
                                                0
                                            ),
                                            "Não encontrado"),
                                        IFERROR(
                                            INDEX(Q:Q,
                                                MATCH(
                                                    A466&amp;B466,AG:AG,
                                                    0)
                                            ),
                                            "Não encontrado")
                                    )</f>
        <v>0</v>
      </c>
      <c r="Q466" s="21">
        <f>P466*G466/1</f>
        <v>0</v>
      </c>
      <c r="R466" s="21">
        <f>IF(
                        C466="INSUMO",
                                        IFERROR(
                                            IF(
                                                INDEX(
                                                    Insumos!C:C,
                                                    MATCH(
                                                        A466&amp;B466,
                                                        Insumos!I:I,
                                                        0)
                                                )="Terceirizados",
                                                INDEX(
                                                    Insumos!F:F,
                                                    MATCH(
                                                        A466&amp;B466,
                                                        Insumos!I:I,
                                                        0)
                                                ),
                                                0
                                            ),
                                            "Não encontrado"),
                                        IFERROR(
                                            INDEX(S:S,
                                                MATCH(
                                                    A466&amp;B466,AG:AG,
                                                    0)
                                            ),
                                            "Não encontrado")
                                    )</f>
        <v>0</v>
      </c>
      <c r="S466" s="21">
        <f>R466*G466/1</f>
        <v>0</v>
      </c>
      <c r="T466" s="21">
        <f>IF(
                        C466="INSUMO",
                                        IFERROR(
                                            IF(
                                                INDEX(
                                                    Insumos!C:C,
                                                    MATCH(
                                                        A466&amp;B466,
                                                        Insumos!I:I,
                                                        0)
                                                )="Comissionamento",
                                                INDEX(
                                                    Insumos!F:F,
                                                    MATCH(
                                                        A466&amp;B466,
                                                        Insumos!I:I,
                                                        0)
                                                ),
                                                0
                                            ),
                                            "Não encontrado"),
                                        IFERROR(
                                            INDEX(U:U,
                                                MATCH(
                                                    A466&amp;B466,AG:AG,
                                                    0)
                                            ),
                                            "Não encontrado")
                                    )</f>
        <v>0</v>
      </c>
      <c r="U466" s="21">
        <f>T466*G466/1</f>
        <v>0</v>
      </c>
      <c r="V466" s="21">
        <f>IF(
                        C466="INSUMO",
                                        IFERROR(
                                            IF(
                                                INDEX(
                                                    Insumos!C:C,
                                                    MATCH(
                                                        A466&amp;B466,
                                                        Insumos!I:I,
                                                        0)
                                                )="Verba",
                                                INDEX(
                                                    Insumos!F:F,
                                                    MATCH(
                                                        A466&amp;B466,
                                                        Insumos!I:I,
                                                        0)
                                                ),
                                                0
                                            ),
                                            "Não encontrado"),
                                        IFERROR(
                                            INDEX(W:W,
                                                MATCH(
                                                    A466&amp;B466,AG:AG,
                                                    0)
                                            ),
                                            "Não encontrado")
                                    )</f>
        <v>0</v>
      </c>
      <c r="W466" s="21">
        <f>V466*G466/1</f>
        <v>0</v>
      </c>
      <c r="X466" s="21">
        <f>IF(
                        C466="INSUMO",
                                        IFERROR(
                                            IF(
                                                INDEX(
                                                    Insumos!C:C,
                                                    MATCH(
                                                        A466&amp;B466,
                                                        Insumos!I:I,
                                                        0)
                                                )="Outro",
                                                INDEX(
                                                    Insumos!F:F,
                                                    MATCH(
                                                        A466&amp;B466,
                                                        Insumos!I:I,
                                                        0)
                                                ),
                                                0
                                            ),
                                            "Não encontrado"),
                                        IFERROR(
                                            INDEX(Y:Y,
                                                MATCH(
                                                    A466&amp;B466,AG:AG,
                                                    0)
                                            ),
                                            "Não encontrado")
                                    )</f>
        <v>0</v>
      </c>
      <c r="Y466" s="21">
        <f>X466*G466/1</f>
        <v>0</v>
      </c>
      <c r="Z466" s="21">
        <f>IF(
                            C466="INSUMO",
                            IFERROR(
                                INDEX(
                                    Insumos!F:F,
                                    MATCH(
                                        A466&amp;B466,
                                        Insumos!I:I,
                                        0)
                                ),
                                "Não encontrado"),
                            IFERROR(
                                INDEX(AA:AA,
                                    MATCH(
                                        A466&amp;B466,AG:AG,
                                        0)
                                ),
                                "Não encontrado")
                        )</f>
        <v>140</v>
      </c>
      <c r="AA466" s="21">
        <f>G466*Z466</f>
        <v>149.80000000000001</v>
      </c>
      <c r="AB466" s="45"/>
      <c r="AC466" s="45"/>
      <c r="AD466" s="61" t="s">
        <v>89</v>
      </c>
      <c r="AE466" s="72"/>
      <c r="AF466" s="72"/>
    </row>
    <row r="467" spans="1:33" ht="25.5" x14ac:dyDescent="0.2">
      <c r="A467" s="63" t="s">
        <v>596</v>
      </c>
      <c r="B467" s="64" t="s">
        <v>98</v>
      </c>
      <c r="C467" s="65" t="s">
        <v>89</v>
      </c>
      <c r="D467" s="66" t="s">
        <v>488</v>
      </c>
      <c r="E467" s="66" t="s">
        <v>597</v>
      </c>
      <c r="F467" s="67" t="s">
        <v>511</v>
      </c>
      <c r="G467" s="22"/>
      <c r="H467" s="23"/>
      <c r="I467" s="23">
        <f>SUM(I468:I475)</f>
        <v>4.22</v>
      </c>
      <c r="J467" s="23"/>
      <c r="K467" s="23">
        <f>SUM(K468:K475)</f>
        <v>26.163144000000003</v>
      </c>
      <c r="L467" s="23"/>
      <c r="M467" s="23">
        <f>SUM(M468:M475)</f>
        <v>26.163144000000003</v>
      </c>
      <c r="N467" s="23"/>
      <c r="O467" s="23">
        <f>SUM(O468:O475)</f>
        <v>0</v>
      </c>
      <c r="P467" s="23"/>
      <c r="Q467" s="23">
        <f>SUM(Q468:Q475)</f>
        <v>0</v>
      </c>
      <c r="R467" s="23"/>
      <c r="S467" s="23">
        <f>SUM(S468:S475)</f>
        <v>0</v>
      </c>
      <c r="T467" s="23"/>
      <c r="U467" s="23">
        <f>SUM(U468:U475)</f>
        <v>0</v>
      </c>
      <c r="V467" s="23"/>
      <c r="W467" s="23">
        <f>SUM(W468:W475)</f>
        <v>0</v>
      </c>
      <c r="X467" s="23"/>
      <c r="Y467" s="23">
        <f>SUM(Y468:Y475)</f>
        <v>0</v>
      </c>
      <c r="Z467" s="23"/>
      <c r="AA467" s="23">
        <f>SUM(AA468:AA475)</f>
        <v>30.383144000000001</v>
      </c>
      <c r="AB467" s="43" t="s">
        <v>89</v>
      </c>
      <c r="AC467" s="43"/>
      <c r="AD467" s="66" t="s">
        <v>89</v>
      </c>
      <c r="AE467" s="68" t="s">
        <v>89</v>
      </c>
      <c r="AF467" s="68" t="s">
        <v>791</v>
      </c>
      <c r="AG467" t="str">
        <f>A467&amp;B467&amp;C467</f>
        <v>88309SINAPI</v>
      </c>
    </row>
    <row r="468" spans="1:33" ht="25.5" x14ac:dyDescent="0.2">
      <c r="A468" s="59" t="s">
        <v>847</v>
      </c>
      <c r="B468" s="60" t="s">
        <v>98</v>
      </c>
      <c r="C468" s="71" t="s">
        <v>46</v>
      </c>
      <c r="D468" s="61" t="s">
        <v>488</v>
      </c>
      <c r="E468" s="61" t="s">
        <v>848</v>
      </c>
      <c r="F468" s="17" t="s">
        <v>511</v>
      </c>
      <c r="G468" s="17">
        <v>1</v>
      </c>
      <c r="H468" s="21">
        <f>IF(
                        C468="INSUMO",
                                        IFERROR(
                                            IF(
                                                INDEX(
                                                    Insumos!C:C,
                                                    MATCH(
                                                        A468&amp;B468,
                                                        Insumos!I:I,
                                                        0)
                                                )="Material",
                                                INDEX(
                                                    Insumos!F:F,
                                                    MATCH(
                                                        A468&amp;B468,
                                                        Insumos!I:I,
                                                        0)
                                                ),
                                                0
                                            ),
                                            "Não encontrado"),
                                        IFERROR(
                                            INDEX(I:I,
                                                MATCH(
                                                    A468&amp;B468,AG:AG,
                                                    0)
                                            ),
                                            "Não encontrado")
                                    )</f>
        <v>0</v>
      </c>
      <c r="I468" s="21">
        <f t="shared" ref="I468:I475" si="163">H468*G468/1</f>
        <v>0</v>
      </c>
      <c r="J468" s="21">
        <f t="shared" ref="J468:K475" si="164">T468 + N468 + L468 + X468 + R468 + P468 + V468</f>
        <v>0.54314400000000007</v>
      </c>
      <c r="K468" s="21">
        <f t="shared" si="164"/>
        <v>0.54314400000000007</v>
      </c>
      <c r="L468" s="21">
        <f>IF(
                        C468="INSUMO",
                                        IFERROR(
                                            IF(
                                                INDEX(
                                                    Insumos!C:C,
                                                    MATCH(
                                                        A468&amp;B468,
                                                        Insumos!I:I,
                                                        0)
                                                )="Mao_obra",
                                                INDEX(
                                                    Insumos!F:F,
                                                    MATCH(
                                                        A468&amp;B468,
                                                        Insumos!I:I,
                                                        0)
                                                ),
                                                0
                                            ),
                                            "Não encontrado"),
                                        IFERROR(
                                            INDEX(M:M,
                                                MATCH(
                                                    A468&amp;B468,AG:AG,
                                                    0)
                                            ),
                                            "Não encontrado")
                                    )</f>
        <v>0.54314400000000007</v>
      </c>
      <c r="M468" s="21">
        <f t="shared" ref="M468:M475" si="165">L468*G468/1</f>
        <v>0.54314400000000007</v>
      </c>
      <c r="N468" s="21">
        <f>IF(
                        C468="INSUMO",
                                        IFERROR(
                                            IF(
                                                INDEX(
                                                    Insumos!C:C,
                                                    MATCH(
                                                        A468&amp;B468,
                                                        Insumos!I:I,
                                                        0)
                                                )="Equipamento",
                                                INDEX(
                                                    Insumos!F:F,
                                                    MATCH(
                                                        A468&amp;B468,
                                                        Insumos!I:I,
                                                        0)
                                                ),
                                                0
                                            ),
                                            "Não encontrado"),
                                        IFERROR(
                                            INDEX(O:O,
                                                MATCH(
                                                    A468&amp;B468,AG:AG,
                                                    0)
                                            ),
                                            "Não encontrado")
                                    )</f>
        <v>0</v>
      </c>
      <c r="O468" s="21">
        <f t="shared" ref="O468:O475" si="166">N468*G468/1</f>
        <v>0</v>
      </c>
      <c r="P468" s="21">
        <f>IF(
                        C468="INSUMO",
                                        IFERROR(
                                            IF(
                                                INDEX(
                                                    Insumos!C:C,
                                                    MATCH(
                                                        A468&amp;B468,
                                                        Insumos!I:I,
                                                        0)
                                                )="Transporte",
                                                INDEX(
                                                    Insumos!F:F,
                                                    MATCH(
                                                        A468&amp;B468,
                                                        Insumos!I:I,
                                                        0)
                                                ),
                                                0
                                            ),
                                            "Não encontrado"),
                                        IFERROR(
                                            INDEX(Q:Q,
                                                MATCH(
                                                    A468&amp;B468,AG:AG,
                                                    0)
                                            ),
                                            "Não encontrado")
                                    )</f>
        <v>0</v>
      </c>
      <c r="Q468" s="21">
        <f t="shared" ref="Q468:Q475" si="167">P468*G468/1</f>
        <v>0</v>
      </c>
      <c r="R468" s="21">
        <f>IF(
                        C468="INSUMO",
                                        IFERROR(
                                            IF(
                                                INDEX(
                                                    Insumos!C:C,
                                                    MATCH(
                                                        A468&amp;B468,
                                                        Insumos!I:I,
                                                        0)
                                                )="Terceirizados",
                                                INDEX(
                                                    Insumos!F:F,
                                                    MATCH(
                                                        A468&amp;B468,
                                                        Insumos!I:I,
                                                        0)
                                                ),
                                                0
                                            ),
                                            "Não encontrado"),
                                        IFERROR(
                                            INDEX(S:S,
                                                MATCH(
                                                    A468&amp;B468,AG:AG,
                                                    0)
                                            ),
                                            "Não encontrado")
                                    )</f>
        <v>0</v>
      </c>
      <c r="S468" s="21">
        <f t="shared" ref="S468:S475" si="168">R468*G468/1</f>
        <v>0</v>
      </c>
      <c r="T468" s="21">
        <f>IF(
                        C468="INSUMO",
                                        IFERROR(
                                            IF(
                                                INDEX(
                                                    Insumos!C:C,
                                                    MATCH(
                                                        A468&amp;B468,
                                                        Insumos!I:I,
                                                        0)
                                                )="Comissionamento",
                                                INDEX(
                                                    Insumos!F:F,
                                                    MATCH(
                                                        A468&amp;B468,
                                                        Insumos!I:I,
                                                        0)
                                                ),
                                                0
                                            ),
                                            "Não encontrado"),
                                        IFERROR(
                                            INDEX(U:U,
                                                MATCH(
                                                    A468&amp;B468,AG:AG,
                                                    0)
                                            ),
                                            "Não encontrado")
                                    )</f>
        <v>0</v>
      </c>
      <c r="U468" s="21">
        <f t="shared" ref="U468:U475" si="169">T468*G468/1</f>
        <v>0</v>
      </c>
      <c r="V468" s="21">
        <f>IF(
                        C468="INSUMO",
                                        IFERROR(
                                            IF(
                                                INDEX(
                                                    Insumos!C:C,
                                                    MATCH(
                                                        A468&amp;B468,
                                                        Insumos!I:I,
                                                        0)
                                                )="Verba",
                                                INDEX(
                                                    Insumos!F:F,
                                                    MATCH(
                                                        A468&amp;B468,
                                                        Insumos!I:I,
                                                        0)
                                                ),
                                                0
                                            ),
                                            "Não encontrado"),
                                        IFERROR(
                                            INDEX(W:W,
                                                MATCH(
                                                    A468&amp;B468,AG:AG,
                                                    0)
                                            ),
                                            "Não encontrado")
                                    )</f>
        <v>0</v>
      </c>
      <c r="W468" s="21">
        <f t="shared" ref="W468:W475" si="170">V468*G468/1</f>
        <v>0</v>
      </c>
      <c r="X468" s="21">
        <f>IF(
                        C468="INSUMO",
                                        IFERROR(
                                            IF(
                                                INDEX(
                                                    Insumos!C:C,
                                                    MATCH(
                                                        A468&amp;B468,
                                                        Insumos!I:I,
                                                        0)
                                                )="Outro",
                                                INDEX(
                                                    Insumos!F:F,
                                                    MATCH(
                                                        A468&amp;B468,
                                                        Insumos!I:I,
                                                        0)
                                                ),
                                                0
                                            ),
                                            "Não encontrado"),
                                        IFERROR(
                                            INDEX(Y:Y,
                                                MATCH(
                                                    A468&amp;B468,AG:AG,
                                                    0)
                                            ),
                                            "Não encontrado")
                                    )</f>
        <v>0</v>
      </c>
      <c r="Y468" s="21">
        <f t="shared" ref="Y468:Y475" si="171">X468*G468/1</f>
        <v>0</v>
      </c>
      <c r="Z468" s="21">
        <f>IF(
                            C468="INSUMO",
                            IFERROR(
                                INDEX(
                                    Insumos!F:F,
                                    MATCH(
                                        A468&amp;B468,
                                        Insumos!I:I,
                                        0)
                                ),
                                "Não encontrado"),
                            IFERROR(
                                INDEX(AA:AA,
                                    MATCH(
                                        A468&amp;B468,AG:AG,
                                        0)
                                ),
                                "Não encontrado")
                        )</f>
        <v>0.54314400000000007</v>
      </c>
      <c r="AA468" s="21">
        <f t="shared" ref="AA468:AA475" si="172">G468*Z468</f>
        <v>0.54314400000000007</v>
      </c>
      <c r="AB468" s="45"/>
      <c r="AC468" s="45"/>
      <c r="AD468" s="61" t="s">
        <v>89</v>
      </c>
      <c r="AE468" s="72"/>
      <c r="AF468" s="72"/>
    </row>
    <row r="469" spans="1:33" ht="25.5" x14ac:dyDescent="0.2">
      <c r="A469" s="54" t="s">
        <v>840</v>
      </c>
      <c r="B469" s="55" t="s">
        <v>98</v>
      </c>
      <c r="C469" s="69" t="s">
        <v>58</v>
      </c>
      <c r="D469" s="57" t="s">
        <v>488</v>
      </c>
      <c r="E469" s="57" t="s">
        <v>841</v>
      </c>
      <c r="F469" s="16" t="s">
        <v>511</v>
      </c>
      <c r="G469" s="16">
        <v>1</v>
      </c>
      <c r="H469" s="20">
        <f>IF(
                        C469="INSUMO",
                                        IFERROR(
                                            IF(
                                                INDEX(
                                                    Insumos!C:C,
                                                    MATCH(
                                                        A469&amp;B469,
                                                        Insumos!I:I,
                                                        0)
                                                )="Material",
                                                INDEX(
                                                    Insumos!F:F,
                                                    MATCH(
                                                        A469&amp;B469,
                                                        Insumos!I:I,
                                                        0)
                                                ),
                                                0
                                            ),
                                            "Não encontrado"),
                                        IFERROR(
                                            INDEX(I:I,
                                                MATCH(
                                                    A469&amp;B469,AG:AG,
                                                    0)
                                            ),
                                            "Não encontrado")
                                    )</f>
        <v>1.31</v>
      </c>
      <c r="I469" s="20">
        <f t="shared" si="163"/>
        <v>1.31</v>
      </c>
      <c r="J469" s="20">
        <f t="shared" si="164"/>
        <v>0</v>
      </c>
      <c r="K469" s="20">
        <f t="shared" si="164"/>
        <v>0</v>
      </c>
      <c r="L469" s="20">
        <f>IF(
                        C469="INSUMO",
                                        IFERROR(
                                            IF(
                                                INDEX(
                                                    Insumos!C:C,
                                                    MATCH(
                                                        A469&amp;B469,
                                                        Insumos!I:I,
                                                        0)
                                                )="Mao_obra",
                                                INDEX(
                                                    Insumos!F:F,
                                                    MATCH(
                                                        A469&amp;B469,
                                                        Insumos!I:I,
                                                        0)
                                                ),
                                                0
                                            ),
                                            "Não encontrado"),
                                        IFERROR(
                                            INDEX(M:M,
                                                MATCH(
                                                    A469&amp;B469,AG:AG,
                                                    0)
                                            ),
                                            "Não encontrado")
                                    )</f>
        <v>0</v>
      </c>
      <c r="M469" s="20">
        <f t="shared" si="165"/>
        <v>0</v>
      </c>
      <c r="N469" s="20">
        <f>IF(
                        C469="INSUMO",
                                        IFERROR(
                                            IF(
                                                INDEX(
                                                    Insumos!C:C,
                                                    MATCH(
                                                        A469&amp;B469,
                                                        Insumos!I:I,
                                                        0)
                                                )="Equipamento",
                                                INDEX(
                                                    Insumos!F:F,
                                                    MATCH(
                                                        A469&amp;B469,
                                                        Insumos!I:I,
                                                        0)
                                                ),
                                                0
                                            ),
                                            "Não encontrado"),
                                        IFERROR(
                                            INDEX(O:O,
                                                MATCH(
                                                    A469&amp;B469,AG:AG,
                                                    0)
                                            ),
                                            "Não encontrado")
                                    )</f>
        <v>0</v>
      </c>
      <c r="O469" s="20">
        <f t="shared" si="166"/>
        <v>0</v>
      </c>
      <c r="P469" s="20">
        <f>IF(
                        C469="INSUMO",
                                        IFERROR(
                                            IF(
                                                INDEX(
                                                    Insumos!C:C,
                                                    MATCH(
                                                        A469&amp;B469,
                                                        Insumos!I:I,
                                                        0)
                                                )="Transporte",
                                                INDEX(
                                                    Insumos!F:F,
                                                    MATCH(
                                                        A469&amp;B469,
                                                        Insumos!I:I,
                                                        0)
                                                ),
                                                0
                                            ),
                                            "Não encontrado"),
                                        IFERROR(
                                            INDEX(Q:Q,
                                                MATCH(
                                                    A469&amp;B469,AG:AG,
                                                    0)
                                            ),
                                            "Não encontrado")
                                    )</f>
        <v>0</v>
      </c>
      <c r="Q469" s="20">
        <f t="shared" si="167"/>
        <v>0</v>
      </c>
      <c r="R469" s="20">
        <f>IF(
                        C469="INSUMO",
                                        IFERROR(
                                            IF(
                                                INDEX(
                                                    Insumos!C:C,
                                                    MATCH(
                                                        A469&amp;B469,
                                                        Insumos!I:I,
                                                        0)
                                                )="Terceirizados",
                                                INDEX(
                                                    Insumos!F:F,
                                                    MATCH(
                                                        A469&amp;B469,
                                                        Insumos!I:I,
                                                        0)
                                                ),
                                                0
                                            ),
                                            "Não encontrado"),
                                        IFERROR(
                                            INDEX(S:S,
                                                MATCH(
                                                    A469&amp;B469,AG:AG,
                                                    0)
                                            ),
                                            "Não encontrado")
                                    )</f>
        <v>0</v>
      </c>
      <c r="S469" s="20">
        <f t="shared" si="168"/>
        <v>0</v>
      </c>
      <c r="T469" s="20">
        <f>IF(
                        C469="INSUMO",
                                        IFERROR(
                                            IF(
                                                INDEX(
                                                    Insumos!C:C,
                                                    MATCH(
                                                        A469&amp;B469,
                                                        Insumos!I:I,
                                                        0)
                                                )="Comissionamento",
                                                INDEX(
                                                    Insumos!F:F,
                                                    MATCH(
                                                        A469&amp;B469,
                                                        Insumos!I:I,
                                                        0)
                                                ),
                                                0
                                            ),
                                            "Não encontrado"),
                                        IFERROR(
                                            INDEX(U:U,
                                                MATCH(
                                                    A469&amp;B469,AG:AG,
                                                    0)
                                            ),
                                            "Não encontrado")
                                    )</f>
        <v>0</v>
      </c>
      <c r="U469" s="20">
        <f t="shared" si="169"/>
        <v>0</v>
      </c>
      <c r="V469" s="20">
        <f>IF(
                        C469="INSUMO",
                                        IFERROR(
                                            IF(
                                                INDEX(
                                                    Insumos!C:C,
                                                    MATCH(
                                                        A469&amp;B469,
                                                        Insumos!I:I,
                                                        0)
                                                )="Verba",
                                                INDEX(
                                                    Insumos!F:F,
                                                    MATCH(
                                                        A469&amp;B469,
                                                        Insumos!I:I,
                                                        0)
                                                ),
                                                0
                                            ),
                                            "Não encontrado"),
                                        IFERROR(
                                            INDEX(W:W,
                                                MATCH(
                                                    A469&amp;B469,AG:AG,
                                                    0)
                                            ),
                                            "Não encontrado")
                                    )</f>
        <v>0</v>
      </c>
      <c r="W469" s="20">
        <f t="shared" si="170"/>
        <v>0</v>
      </c>
      <c r="X469" s="20">
        <f>IF(
                        C469="INSUMO",
                                        IFERROR(
                                            IF(
                                                INDEX(
                                                    Insumos!C:C,
                                                    MATCH(
                                                        A469&amp;B469,
                                                        Insumos!I:I,
                                                        0)
                                                )="Outro",
                                                INDEX(
                                                    Insumos!F:F,
                                                    MATCH(
                                                        A469&amp;B469,
                                                        Insumos!I:I,
                                                        0)
                                                ),
                                                0
                                            ),
                                            "Não encontrado"),
                                        IFERROR(
                                            INDEX(Y:Y,
                                                MATCH(
                                                    A469&amp;B469,AG:AG,
                                                    0)
                                            ),
                                            "Não encontrado")
                                    )</f>
        <v>0</v>
      </c>
      <c r="Y469" s="20">
        <f t="shared" si="171"/>
        <v>0</v>
      </c>
      <c r="Z469" s="20">
        <f>IF(
                            C469="INSUMO",
                            IFERROR(
                                INDEX(
                                    Insumos!F:F,
                                    MATCH(
                                        A469&amp;B469,
                                        Insumos!I:I,
                                        0)
                                ),
                                "Não encontrado"),
                            IFERROR(
                                INDEX(AA:AA,
                                    MATCH(
                                        A469&amp;B469,AG:AG,
                                        0)
                                ),
                                "Não encontrado")
                        )</f>
        <v>1.31</v>
      </c>
      <c r="AA469" s="20">
        <f t="shared" si="172"/>
        <v>1.31</v>
      </c>
      <c r="AB469" s="44"/>
      <c r="AC469" s="44"/>
      <c r="AD469" s="57" t="s">
        <v>89</v>
      </c>
      <c r="AE469" s="70"/>
      <c r="AF469" s="70"/>
    </row>
    <row r="470" spans="1:33" ht="25.5" x14ac:dyDescent="0.2">
      <c r="A470" s="59" t="s">
        <v>842</v>
      </c>
      <c r="B470" s="60" t="s">
        <v>98</v>
      </c>
      <c r="C470" s="71" t="s">
        <v>58</v>
      </c>
      <c r="D470" s="61" t="s">
        <v>488</v>
      </c>
      <c r="E470" s="61" t="s">
        <v>843</v>
      </c>
      <c r="F470" s="17" t="s">
        <v>511</v>
      </c>
      <c r="G470" s="17">
        <v>1</v>
      </c>
      <c r="H470" s="21">
        <f>IF(
                        C470="INSUMO",
                                        IFERROR(
                                            IF(
                                                INDEX(
                                                    Insumos!C:C,
                                                    MATCH(
                                                        A470&amp;B470,
                                                        Insumos!I:I,
                                                        0)
                                                )="Material",
                                                INDEX(
                                                    Insumos!F:F,
                                                    MATCH(
                                                        A470&amp;B470,
                                                        Insumos!I:I,
                                                        0)
                                                ),
                                                0
                                            ),
                                            "Não encontrado"),
                                        IFERROR(
                                            INDEX(I:I,
                                                MATCH(
                                                    A470&amp;B470,AG:AG,
                                                    0)
                                            ),
                                            "Não encontrado")
                                    )</f>
        <v>0.78</v>
      </c>
      <c r="I470" s="21">
        <f t="shared" si="163"/>
        <v>0.78</v>
      </c>
      <c r="J470" s="21">
        <f t="shared" si="164"/>
        <v>0</v>
      </c>
      <c r="K470" s="21">
        <f t="shared" si="164"/>
        <v>0</v>
      </c>
      <c r="L470" s="21">
        <f>IF(
                        C470="INSUMO",
                                        IFERROR(
                                            IF(
                                                INDEX(
                                                    Insumos!C:C,
                                                    MATCH(
                                                        A470&amp;B470,
                                                        Insumos!I:I,
                                                        0)
                                                )="Mao_obra",
                                                INDEX(
                                                    Insumos!F:F,
                                                    MATCH(
                                                        A470&amp;B470,
                                                        Insumos!I:I,
                                                        0)
                                                ),
                                                0
                                            ),
                                            "Não encontrado"),
                                        IFERROR(
                                            INDEX(M:M,
                                                MATCH(
                                                    A470&amp;B470,AG:AG,
                                                    0)
                                            ),
                                            "Não encontrado")
                                    )</f>
        <v>0</v>
      </c>
      <c r="M470" s="21">
        <f t="shared" si="165"/>
        <v>0</v>
      </c>
      <c r="N470" s="21">
        <f>IF(
                        C470="INSUMO",
                                        IFERROR(
                                            IF(
                                                INDEX(
                                                    Insumos!C:C,
                                                    MATCH(
                                                        A470&amp;B470,
                                                        Insumos!I:I,
                                                        0)
                                                )="Equipamento",
                                                INDEX(
                                                    Insumos!F:F,
                                                    MATCH(
                                                        A470&amp;B470,
                                                        Insumos!I:I,
                                                        0)
                                                ),
                                                0
                                            ),
                                            "Não encontrado"),
                                        IFERROR(
                                            INDEX(O:O,
                                                MATCH(
                                                    A470&amp;B470,AG:AG,
                                                    0)
                                            ),
                                            "Não encontrado")
                                    )</f>
        <v>0</v>
      </c>
      <c r="O470" s="21">
        <f t="shared" si="166"/>
        <v>0</v>
      </c>
      <c r="P470" s="21">
        <f>IF(
                        C470="INSUMO",
                                        IFERROR(
                                            IF(
                                                INDEX(
                                                    Insumos!C:C,
                                                    MATCH(
                                                        A470&amp;B470,
                                                        Insumos!I:I,
                                                        0)
                                                )="Transporte",
                                                INDEX(
                                                    Insumos!F:F,
                                                    MATCH(
                                                        A470&amp;B470,
                                                        Insumos!I:I,
                                                        0)
                                                ),
                                                0
                                            ),
                                            "Não encontrado"),
                                        IFERROR(
                                            INDEX(Q:Q,
                                                MATCH(
                                                    A470&amp;B470,AG:AG,
                                                    0)
                                            ),
                                            "Não encontrado")
                                    )</f>
        <v>0</v>
      </c>
      <c r="Q470" s="21">
        <f t="shared" si="167"/>
        <v>0</v>
      </c>
      <c r="R470" s="21">
        <f>IF(
                        C470="INSUMO",
                                        IFERROR(
                                            IF(
                                                INDEX(
                                                    Insumos!C:C,
                                                    MATCH(
                                                        A470&amp;B470,
                                                        Insumos!I:I,
                                                        0)
                                                )="Terceirizados",
                                                INDEX(
                                                    Insumos!F:F,
                                                    MATCH(
                                                        A470&amp;B470,
                                                        Insumos!I:I,
                                                        0)
                                                ),
                                                0
                                            ),
                                            "Não encontrado"),
                                        IFERROR(
                                            INDEX(S:S,
                                                MATCH(
                                                    A470&amp;B470,AG:AG,
                                                    0)
                                            ),
                                            "Não encontrado")
                                    )</f>
        <v>0</v>
      </c>
      <c r="S470" s="21">
        <f t="shared" si="168"/>
        <v>0</v>
      </c>
      <c r="T470" s="21">
        <f>IF(
                        C470="INSUMO",
                                        IFERROR(
                                            IF(
                                                INDEX(
                                                    Insumos!C:C,
                                                    MATCH(
                                                        A470&amp;B470,
                                                        Insumos!I:I,
                                                        0)
                                                )="Comissionamento",
                                                INDEX(
                                                    Insumos!F:F,
                                                    MATCH(
                                                        A470&amp;B470,
                                                        Insumos!I:I,
                                                        0)
                                                ),
                                                0
                                            ),
                                            "Não encontrado"),
                                        IFERROR(
                                            INDEX(U:U,
                                                MATCH(
                                                    A470&amp;B470,AG:AG,
                                                    0)
                                            ),
                                            "Não encontrado")
                                    )</f>
        <v>0</v>
      </c>
      <c r="U470" s="21">
        <f t="shared" si="169"/>
        <v>0</v>
      </c>
      <c r="V470" s="21">
        <f>IF(
                        C470="INSUMO",
                                        IFERROR(
                                            IF(
                                                INDEX(
                                                    Insumos!C:C,
                                                    MATCH(
                                                        A470&amp;B470,
                                                        Insumos!I:I,
                                                        0)
                                                )="Verba",
                                                INDEX(
                                                    Insumos!F:F,
                                                    MATCH(
                                                        A470&amp;B470,
                                                        Insumos!I:I,
                                                        0)
                                                ),
                                                0
                                            ),
                                            "Não encontrado"),
                                        IFERROR(
                                            INDEX(W:W,
                                                MATCH(
                                                    A470&amp;B470,AG:AG,
                                                    0)
                                            ),
                                            "Não encontrado")
                                    )</f>
        <v>0</v>
      </c>
      <c r="W470" s="21">
        <f t="shared" si="170"/>
        <v>0</v>
      </c>
      <c r="X470" s="21">
        <f>IF(
                        C470="INSUMO",
                                        IFERROR(
                                            IF(
                                                INDEX(
                                                    Insumos!C:C,
                                                    MATCH(
                                                        A470&amp;B470,
                                                        Insumos!I:I,
                                                        0)
                                                )="Outro",
                                                INDEX(
                                                    Insumos!F:F,
                                                    MATCH(
                                                        A470&amp;B470,
                                                        Insumos!I:I,
                                                        0)
                                                ),
                                                0
                                            ),
                                            "Não encontrado"),
                                        IFERROR(
                                            INDEX(Y:Y,
                                                MATCH(
                                                    A470&amp;B470,AG:AG,
                                                    0)
                                            ),
                                            "Não encontrado")
                                    )</f>
        <v>0</v>
      </c>
      <c r="Y470" s="21">
        <f t="shared" si="171"/>
        <v>0</v>
      </c>
      <c r="Z470" s="21">
        <f>IF(
                            C470="INSUMO",
                            IFERROR(
                                INDEX(
                                    Insumos!F:F,
                                    MATCH(
                                        A470&amp;B470,
                                        Insumos!I:I,
                                        0)
                                ),
                                "Não encontrado"),
                            IFERROR(
                                INDEX(AA:AA,
                                    MATCH(
                                        A470&amp;B470,AG:AG,
                                        0)
                                ),
                                "Não encontrado")
                        )</f>
        <v>0.78</v>
      </c>
      <c r="AA470" s="21">
        <f t="shared" si="172"/>
        <v>0.78</v>
      </c>
      <c r="AB470" s="45"/>
      <c r="AC470" s="45"/>
      <c r="AD470" s="61" t="s">
        <v>89</v>
      </c>
      <c r="AE470" s="72"/>
      <c r="AF470" s="72"/>
    </row>
    <row r="471" spans="1:33" x14ac:dyDescent="0.2">
      <c r="A471" s="54" t="s">
        <v>798</v>
      </c>
      <c r="B471" s="55" t="s">
        <v>98</v>
      </c>
      <c r="C471" s="69" t="s">
        <v>58</v>
      </c>
      <c r="D471" s="57" t="s">
        <v>488</v>
      </c>
      <c r="E471" s="57" t="s">
        <v>799</v>
      </c>
      <c r="F471" s="16" t="s">
        <v>511</v>
      </c>
      <c r="G471" s="16">
        <v>1</v>
      </c>
      <c r="H471" s="20">
        <f>IF(
                        C471="INSUMO",
                                        IFERROR(
                                            IF(
                                                INDEX(
                                                    Insumos!C:C,
                                                    MATCH(
                                                        A471&amp;B471,
                                                        Insumos!I:I,
                                                        0)
                                                )="Material",
                                                INDEX(
                                                    Insumos!F:F,
                                                    MATCH(
                                                        A471&amp;B471,
                                                        Insumos!I:I,
                                                        0)
                                                ),
                                                0
                                            ),
                                            "Não encontrado"),
                                        IFERROR(
                                            INDEX(I:I,
                                                MATCH(
                                                    A471&amp;B471,AG:AG,
                                                    0)
                                            ),
                                            "Não encontrado")
                                    )</f>
        <v>0.08</v>
      </c>
      <c r="I471" s="20">
        <f t="shared" si="163"/>
        <v>0.08</v>
      </c>
      <c r="J471" s="20">
        <f t="shared" si="164"/>
        <v>0</v>
      </c>
      <c r="K471" s="20">
        <f t="shared" si="164"/>
        <v>0</v>
      </c>
      <c r="L471" s="20">
        <f>IF(
                        C471="INSUMO",
                                        IFERROR(
                                            IF(
                                                INDEX(
                                                    Insumos!C:C,
                                                    MATCH(
                                                        A471&amp;B471,
                                                        Insumos!I:I,
                                                        0)
                                                )="Mao_obra",
                                                INDEX(
                                                    Insumos!F:F,
                                                    MATCH(
                                                        A471&amp;B471,
                                                        Insumos!I:I,
                                                        0)
                                                ),
                                                0
                                            ),
                                            "Não encontrado"),
                                        IFERROR(
                                            INDEX(M:M,
                                                MATCH(
                                                    A471&amp;B471,AG:AG,
                                                    0)
                                            ),
                                            "Não encontrado")
                                    )</f>
        <v>0</v>
      </c>
      <c r="M471" s="20">
        <f t="shared" si="165"/>
        <v>0</v>
      </c>
      <c r="N471" s="20">
        <f>IF(
                        C471="INSUMO",
                                        IFERROR(
                                            IF(
                                                INDEX(
                                                    Insumos!C:C,
                                                    MATCH(
                                                        A471&amp;B471,
                                                        Insumos!I:I,
                                                        0)
                                                )="Equipamento",
                                                INDEX(
                                                    Insumos!F:F,
                                                    MATCH(
                                                        A471&amp;B471,
                                                        Insumos!I:I,
                                                        0)
                                                ),
                                                0
                                            ),
                                            "Não encontrado"),
                                        IFERROR(
                                            INDEX(O:O,
                                                MATCH(
                                                    A471&amp;B471,AG:AG,
                                                    0)
                                            ),
                                            "Não encontrado")
                                    )</f>
        <v>0</v>
      </c>
      <c r="O471" s="20">
        <f t="shared" si="166"/>
        <v>0</v>
      </c>
      <c r="P471" s="20">
        <f>IF(
                        C471="INSUMO",
                                        IFERROR(
                                            IF(
                                                INDEX(
                                                    Insumos!C:C,
                                                    MATCH(
                                                        A471&amp;B471,
                                                        Insumos!I:I,
                                                        0)
                                                )="Transporte",
                                                INDEX(
                                                    Insumos!F:F,
                                                    MATCH(
                                                        A471&amp;B471,
                                                        Insumos!I:I,
                                                        0)
                                                ),
                                                0
                                            ),
                                            "Não encontrado"),
                                        IFERROR(
                                            INDEX(Q:Q,
                                                MATCH(
                                                    A471&amp;B471,AG:AG,
                                                    0)
                                            ),
                                            "Não encontrado")
                                    )</f>
        <v>0</v>
      </c>
      <c r="Q471" s="20">
        <f t="shared" si="167"/>
        <v>0</v>
      </c>
      <c r="R471" s="20">
        <f>IF(
                        C471="INSUMO",
                                        IFERROR(
                                            IF(
                                                INDEX(
                                                    Insumos!C:C,
                                                    MATCH(
                                                        A471&amp;B471,
                                                        Insumos!I:I,
                                                        0)
                                                )="Terceirizados",
                                                INDEX(
                                                    Insumos!F:F,
                                                    MATCH(
                                                        A471&amp;B471,
                                                        Insumos!I:I,
                                                        0)
                                                ),
                                                0
                                            ),
                                            "Não encontrado"),
                                        IFERROR(
                                            INDEX(S:S,
                                                MATCH(
                                                    A471&amp;B471,AG:AG,
                                                    0)
                                            ),
                                            "Não encontrado")
                                    )</f>
        <v>0</v>
      </c>
      <c r="S471" s="20">
        <f t="shared" si="168"/>
        <v>0</v>
      </c>
      <c r="T471" s="20">
        <f>IF(
                        C471="INSUMO",
                                        IFERROR(
                                            IF(
                                                INDEX(
                                                    Insumos!C:C,
                                                    MATCH(
                                                        A471&amp;B471,
                                                        Insumos!I:I,
                                                        0)
                                                )="Comissionamento",
                                                INDEX(
                                                    Insumos!F:F,
                                                    MATCH(
                                                        A471&amp;B471,
                                                        Insumos!I:I,
                                                        0)
                                                ),
                                                0
                                            ),
                                            "Não encontrado"),
                                        IFERROR(
                                            INDEX(U:U,
                                                MATCH(
                                                    A471&amp;B471,AG:AG,
                                                    0)
                                            ),
                                            "Não encontrado")
                                    )</f>
        <v>0</v>
      </c>
      <c r="U471" s="20">
        <f t="shared" si="169"/>
        <v>0</v>
      </c>
      <c r="V471" s="20">
        <f>IF(
                        C471="INSUMO",
                                        IFERROR(
                                            IF(
                                                INDEX(
                                                    Insumos!C:C,
                                                    MATCH(
                                                        A471&amp;B471,
                                                        Insumos!I:I,
                                                        0)
                                                )="Verba",
                                                INDEX(
                                                    Insumos!F:F,
                                                    MATCH(
                                                        A471&amp;B471,
                                                        Insumos!I:I,
                                                        0)
                                                ),
                                                0
                                            ),
                                            "Não encontrado"),
                                        IFERROR(
                                            INDEX(W:W,
                                                MATCH(
                                                    A471&amp;B471,AG:AG,
                                                    0)
                                            ),
                                            "Não encontrado")
                                    )</f>
        <v>0</v>
      </c>
      <c r="W471" s="20">
        <f t="shared" si="170"/>
        <v>0</v>
      </c>
      <c r="X471" s="20">
        <f>IF(
                        C471="INSUMO",
                                        IFERROR(
                                            IF(
                                                INDEX(
                                                    Insumos!C:C,
                                                    MATCH(
                                                        A471&amp;B471,
                                                        Insumos!I:I,
                                                        0)
                                                )="Outro",
                                                INDEX(
                                                    Insumos!F:F,
                                                    MATCH(
                                                        A471&amp;B471,
                                                        Insumos!I:I,
                                                        0)
                                                ),
                                                0
                                            ),
                                            "Não encontrado"),
                                        IFERROR(
                                            INDEX(Y:Y,
                                                MATCH(
                                                    A471&amp;B471,AG:AG,
                                                    0)
                                            ),
                                            "Não encontrado")
                                    )</f>
        <v>0</v>
      </c>
      <c r="Y471" s="20">
        <f t="shared" si="171"/>
        <v>0</v>
      </c>
      <c r="Z471" s="20">
        <f>IF(
                            C471="INSUMO",
                            IFERROR(
                                INDEX(
                                    Insumos!F:F,
                                    MATCH(
                                        A471&amp;B471,
                                        Insumos!I:I,
                                        0)
                                ),
                                "Não encontrado"),
                            IFERROR(
                                INDEX(AA:AA,
                                    MATCH(
                                        A471&amp;B471,AG:AG,
                                        0)
                                ),
                                "Não encontrado")
                        )</f>
        <v>0.08</v>
      </c>
      <c r="AA471" s="20">
        <f t="shared" si="172"/>
        <v>0.08</v>
      </c>
      <c r="AB471" s="44"/>
      <c r="AC471" s="44"/>
      <c r="AD471" s="57" t="s">
        <v>89</v>
      </c>
      <c r="AE471" s="70"/>
      <c r="AF471" s="70"/>
    </row>
    <row r="472" spans="1:33" x14ac:dyDescent="0.2">
      <c r="A472" s="59" t="s">
        <v>800</v>
      </c>
      <c r="B472" s="60" t="s">
        <v>98</v>
      </c>
      <c r="C472" s="71" t="s">
        <v>58</v>
      </c>
      <c r="D472" s="61" t="s">
        <v>488</v>
      </c>
      <c r="E472" s="61" t="s">
        <v>801</v>
      </c>
      <c r="F472" s="17" t="s">
        <v>511</v>
      </c>
      <c r="G472" s="17">
        <v>1</v>
      </c>
      <c r="H472" s="21">
        <f>IF(
                        C472="INSUMO",
                                        IFERROR(
                                            IF(
                                                INDEX(
                                                    Insumos!C:C,
                                                    MATCH(
                                                        A472&amp;B472,
                                                        Insumos!I:I,
                                                        0)
                                                )="Material",
                                                INDEX(
                                                    Insumos!F:F,
                                                    MATCH(
                                                        A472&amp;B472,
                                                        Insumos!I:I,
                                                        0)
                                                ),
                                                0
                                            ),
                                            "Não encontrado"),
                                        IFERROR(
                                            INDEX(I:I,
                                                MATCH(
                                                    A472&amp;B472,AG:AG,
                                                    0)
                                            ),
                                            "Não encontrado")
                                    )</f>
        <v>1.43</v>
      </c>
      <c r="I472" s="21">
        <f t="shared" si="163"/>
        <v>1.43</v>
      </c>
      <c r="J472" s="21">
        <f t="shared" si="164"/>
        <v>0</v>
      </c>
      <c r="K472" s="21">
        <f t="shared" si="164"/>
        <v>0</v>
      </c>
      <c r="L472" s="21">
        <f>IF(
                        C472="INSUMO",
                                        IFERROR(
                                            IF(
                                                INDEX(
                                                    Insumos!C:C,
                                                    MATCH(
                                                        A472&amp;B472,
                                                        Insumos!I:I,
                                                        0)
                                                )="Mao_obra",
                                                INDEX(
                                                    Insumos!F:F,
                                                    MATCH(
                                                        A472&amp;B472,
                                                        Insumos!I:I,
                                                        0)
                                                ),
                                                0
                                            ),
                                            "Não encontrado"),
                                        IFERROR(
                                            INDEX(M:M,
                                                MATCH(
                                                    A472&amp;B472,AG:AG,
                                                    0)
                                            ),
                                            "Não encontrado")
                                    )</f>
        <v>0</v>
      </c>
      <c r="M472" s="21">
        <f t="shared" si="165"/>
        <v>0</v>
      </c>
      <c r="N472" s="21">
        <f>IF(
                        C472="INSUMO",
                                        IFERROR(
                                            IF(
                                                INDEX(
                                                    Insumos!C:C,
                                                    MATCH(
                                                        A472&amp;B472,
                                                        Insumos!I:I,
                                                        0)
                                                )="Equipamento",
                                                INDEX(
                                                    Insumos!F:F,
                                                    MATCH(
                                                        A472&amp;B472,
                                                        Insumos!I:I,
                                                        0)
                                                ),
                                                0
                                            ),
                                            "Não encontrado"),
                                        IFERROR(
                                            INDEX(O:O,
                                                MATCH(
                                                    A472&amp;B472,AG:AG,
                                                    0)
                                            ),
                                            "Não encontrado")
                                    )</f>
        <v>0</v>
      </c>
      <c r="O472" s="21">
        <f t="shared" si="166"/>
        <v>0</v>
      </c>
      <c r="P472" s="21">
        <f>IF(
                        C472="INSUMO",
                                        IFERROR(
                                            IF(
                                                INDEX(
                                                    Insumos!C:C,
                                                    MATCH(
                                                        A472&amp;B472,
                                                        Insumos!I:I,
                                                        0)
                                                )="Transporte",
                                                INDEX(
                                                    Insumos!F:F,
                                                    MATCH(
                                                        A472&amp;B472,
                                                        Insumos!I:I,
                                                        0)
                                                ),
                                                0
                                            ),
                                            "Não encontrado"),
                                        IFERROR(
                                            INDEX(Q:Q,
                                                MATCH(
                                                    A472&amp;B472,AG:AG,
                                                    0)
                                            ),
                                            "Não encontrado")
                                    )</f>
        <v>0</v>
      </c>
      <c r="Q472" s="21">
        <f t="shared" si="167"/>
        <v>0</v>
      </c>
      <c r="R472" s="21">
        <f>IF(
                        C472="INSUMO",
                                        IFERROR(
                                            IF(
                                                INDEX(
                                                    Insumos!C:C,
                                                    MATCH(
                                                        A472&amp;B472,
                                                        Insumos!I:I,
                                                        0)
                                                )="Terceirizados",
                                                INDEX(
                                                    Insumos!F:F,
                                                    MATCH(
                                                        A472&amp;B472,
                                                        Insumos!I:I,
                                                        0)
                                                ),
                                                0
                                            ),
                                            "Não encontrado"),
                                        IFERROR(
                                            INDEX(S:S,
                                                MATCH(
                                                    A472&amp;B472,AG:AG,
                                                    0)
                                            ),
                                            "Não encontrado")
                                    )</f>
        <v>0</v>
      </c>
      <c r="S472" s="21">
        <f t="shared" si="168"/>
        <v>0</v>
      </c>
      <c r="T472" s="21">
        <f>IF(
                        C472="INSUMO",
                                        IFERROR(
                                            IF(
                                                INDEX(
                                                    Insumos!C:C,
                                                    MATCH(
                                                        A472&amp;B472,
                                                        Insumos!I:I,
                                                        0)
                                                )="Comissionamento",
                                                INDEX(
                                                    Insumos!F:F,
                                                    MATCH(
                                                        A472&amp;B472,
                                                        Insumos!I:I,
                                                        0)
                                                ),
                                                0
                                            ),
                                            "Não encontrado"),
                                        IFERROR(
                                            INDEX(U:U,
                                                MATCH(
                                                    A472&amp;B472,AG:AG,
                                                    0)
                                            ),
                                            "Não encontrado")
                                    )</f>
        <v>0</v>
      </c>
      <c r="U472" s="21">
        <f t="shared" si="169"/>
        <v>0</v>
      </c>
      <c r="V472" s="21">
        <f>IF(
                        C472="INSUMO",
                                        IFERROR(
                                            IF(
                                                INDEX(
                                                    Insumos!C:C,
                                                    MATCH(
                                                        A472&amp;B472,
                                                        Insumos!I:I,
                                                        0)
                                                )="Verba",
                                                INDEX(
                                                    Insumos!F:F,
                                                    MATCH(
                                                        A472&amp;B472,
                                                        Insumos!I:I,
                                                        0)
                                                ),
                                                0
                                            ),
                                            "Não encontrado"),
                                        IFERROR(
                                            INDEX(W:W,
                                                MATCH(
                                                    A472&amp;B472,AG:AG,
                                                    0)
                                            ),
                                            "Não encontrado")
                                    )</f>
        <v>0</v>
      </c>
      <c r="W472" s="21">
        <f t="shared" si="170"/>
        <v>0</v>
      </c>
      <c r="X472" s="21">
        <f>IF(
                        C472="INSUMO",
                                        IFERROR(
                                            IF(
                                                INDEX(
                                                    Insumos!C:C,
                                                    MATCH(
                                                        A472&amp;B472,
                                                        Insumos!I:I,
                                                        0)
                                                )="Outro",
                                                INDEX(
                                                    Insumos!F:F,
                                                    MATCH(
                                                        A472&amp;B472,
                                                        Insumos!I:I,
                                                        0)
                                                ),
                                                0
                                            ),
                                            "Não encontrado"),
                                        IFERROR(
                                            INDEX(Y:Y,
                                                MATCH(
                                                    A472&amp;B472,AG:AG,
                                                    0)
                                            ),
                                            "Não encontrado")
                                    )</f>
        <v>0</v>
      </c>
      <c r="Y472" s="21">
        <f t="shared" si="171"/>
        <v>0</v>
      </c>
      <c r="Z472" s="21">
        <f>IF(
                            C472="INSUMO",
                            IFERROR(
                                INDEX(
                                    Insumos!F:F,
                                    MATCH(
                                        A472&amp;B472,
                                        Insumos!I:I,
                                        0)
                                ),
                                "Não encontrado"),
                            IFERROR(
                                INDEX(AA:AA,
                                    MATCH(
                                        A472&amp;B472,AG:AG,
                                        0)
                                ),
                                "Não encontrado")
                        )</f>
        <v>1.43</v>
      </c>
      <c r="AA472" s="21">
        <f t="shared" si="172"/>
        <v>1.43</v>
      </c>
      <c r="AB472" s="45"/>
      <c r="AC472" s="45"/>
      <c r="AD472" s="61" t="s">
        <v>89</v>
      </c>
      <c r="AE472" s="72"/>
      <c r="AF472" s="72"/>
    </row>
    <row r="473" spans="1:33" ht="25.5" x14ac:dyDescent="0.2">
      <c r="A473" s="54" t="s">
        <v>802</v>
      </c>
      <c r="B473" s="55" t="s">
        <v>98</v>
      </c>
      <c r="C473" s="69" t="s">
        <v>58</v>
      </c>
      <c r="D473" s="57" t="s">
        <v>488</v>
      </c>
      <c r="E473" s="57" t="s">
        <v>803</v>
      </c>
      <c r="F473" s="16" t="s">
        <v>511</v>
      </c>
      <c r="G473" s="16">
        <v>1</v>
      </c>
      <c r="H473" s="20">
        <f>IF(
                        C473="INSUMO",
                                        IFERROR(
                                            IF(
                                                INDEX(
                                                    Insumos!C:C,
                                                    MATCH(
                                                        A473&amp;B473,
                                                        Insumos!I:I,
                                                        0)
                                                )="Material",
                                                INDEX(
                                                    Insumos!F:F,
                                                    MATCH(
                                                        A473&amp;B473,
                                                        Insumos!I:I,
                                                        0)
                                                ),
                                                0
                                            ),
                                            "Não encontrado"),
                                        IFERROR(
                                            INDEX(I:I,
                                                MATCH(
                                                    A473&amp;B473,AG:AG,
                                                    0)
                                            ),
                                            "Não encontrado")
                                    )</f>
        <v>0.61</v>
      </c>
      <c r="I473" s="20">
        <f t="shared" si="163"/>
        <v>0.61</v>
      </c>
      <c r="J473" s="20">
        <f t="shared" si="164"/>
        <v>0</v>
      </c>
      <c r="K473" s="20">
        <f t="shared" si="164"/>
        <v>0</v>
      </c>
      <c r="L473" s="20">
        <f>IF(
                        C473="INSUMO",
                                        IFERROR(
                                            IF(
                                                INDEX(
                                                    Insumos!C:C,
                                                    MATCH(
                                                        A473&amp;B473,
                                                        Insumos!I:I,
                                                        0)
                                                )="Mao_obra",
                                                INDEX(
                                                    Insumos!F:F,
                                                    MATCH(
                                                        A473&amp;B473,
                                                        Insumos!I:I,
                                                        0)
                                                ),
                                                0
                                            ),
                                            "Não encontrado"),
                                        IFERROR(
                                            INDEX(M:M,
                                                MATCH(
                                                    A473&amp;B473,AG:AG,
                                                    0)
                                            ),
                                            "Não encontrado")
                                    )</f>
        <v>0</v>
      </c>
      <c r="M473" s="20">
        <f t="shared" si="165"/>
        <v>0</v>
      </c>
      <c r="N473" s="20">
        <f>IF(
                        C473="INSUMO",
                                        IFERROR(
                                            IF(
                                                INDEX(
                                                    Insumos!C:C,
                                                    MATCH(
                                                        A473&amp;B473,
                                                        Insumos!I:I,
                                                        0)
                                                )="Equipamento",
                                                INDEX(
                                                    Insumos!F:F,
                                                    MATCH(
                                                        A473&amp;B473,
                                                        Insumos!I:I,
                                                        0)
                                                ),
                                                0
                                            ),
                                            "Não encontrado"),
                                        IFERROR(
                                            INDEX(O:O,
                                                MATCH(
                                                    A473&amp;B473,AG:AG,
                                                    0)
                                            ),
                                            "Não encontrado")
                                    )</f>
        <v>0</v>
      </c>
      <c r="O473" s="20">
        <f t="shared" si="166"/>
        <v>0</v>
      </c>
      <c r="P473" s="20">
        <f>IF(
                        C473="INSUMO",
                                        IFERROR(
                                            IF(
                                                INDEX(
                                                    Insumos!C:C,
                                                    MATCH(
                                                        A473&amp;B473,
                                                        Insumos!I:I,
                                                        0)
                                                )="Transporte",
                                                INDEX(
                                                    Insumos!F:F,
                                                    MATCH(
                                                        A473&amp;B473,
                                                        Insumos!I:I,
                                                        0)
                                                ),
                                                0
                                            ),
                                            "Não encontrado"),
                                        IFERROR(
                                            INDEX(Q:Q,
                                                MATCH(
                                                    A473&amp;B473,AG:AG,
                                                    0)
                                            ),
                                            "Não encontrado")
                                    )</f>
        <v>0</v>
      </c>
      <c r="Q473" s="20">
        <f t="shared" si="167"/>
        <v>0</v>
      </c>
      <c r="R473" s="20">
        <f>IF(
                        C473="INSUMO",
                                        IFERROR(
                                            IF(
                                                INDEX(
                                                    Insumos!C:C,
                                                    MATCH(
                                                        A473&amp;B473,
                                                        Insumos!I:I,
                                                        0)
                                                )="Terceirizados",
                                                INDEX(
                                                    Insumos!F:F,
                                                    MATCH(
                                                        A473&amp;B473,
                                                        Insumos!I:I,
                                                        0)
                                                ),
                                                0
                                            ),
                                            "Não encontrado"),
                                        IFERROR(
                                            INDEX(S:S,
                                                MATCH(
                                                    A473&amp;B473,AG:AG,
                                                    0)
                                            ),
                                            "Não encontrado")
                                    )</f>
        <v>0</v>
      </c>
      <c r="S473" s="20">
        <f t="shared" si="168"/>
        <v>0</v>
      </c>
      <c r="T473" s="20">
        <f>IF(
                        C473="INSUMO",
                                        IFERROR(
                                            IF(
                                                INDEX(
                                                    Insumos!C:C,
                                                    MATCH(
                                                        A473&amp;B473,
                                                        Insumos!I:I,
                                                        0)
                                                )="Comissionamento",
                                                INDEX(
                                                    Insumos!F:F,
                                                    MATCH(
                                                        A473&amp;B473,
                                                        Insumos!I:I,
                                                        0)
                                                ),
                                                0
                                            ),
                                            "Não encontrado"),
                                        IFERROR(
                                            INDEX(U:U,
                                                MATCH(
                                                    A473&amp;B473,AG:AG,
                                                    0)
                                            ),
                                            "Não encontrado")
                                    )</f>
        <v>0</v>
      </c>
      <c r="U473" s="20">
        <f t="shared" si="169"/>
        <v>0</v>
      </c>
      <c r="V473" s="20">
        <f>IF(
                        C473="INSUMO",
                                        IFERROR(
                                            IF(
                                                INDEX(
                                                    Insumos!C:C,
                                                    MATCH(
                                                        A473&amp;B473,
                                                        Insumos!I:I,
                                                        0)
                                                )="Verba",
                                                INDEX(
                                                    Insumos!F:F,
                                                    MATCH(
                                                        A473&amp;B473,
                                                        Insumos!I:I,
                                                        0)
                                                ),
                                                0
                                            ),
                                            "Não encontrado"),
                                        IFERROR(
                                            INDEX(W:W,
                                                MATCH(
                                                    A473&amp;B473,AG:AG,
                                                    0)
                                            ),
                                            "Não encontrado")
                                    )</f>
        <v>0</v>
      </c>
      <c r="W473" s="20">
        <f t="shared" si="170"/>
        <v>0</v>
      </c>
      <c r="X473" s="20">
        <f>IF(
                        C473="INSUMO",
                                        IFERROR(
                                            IF(
                                                INDEX(
                                                    Insumos!C:C,
                                                    MATCH(
                                                        A473&amp;B473,
                                                        Insumos!I:I,
                                                        0)
                                                )="Outro",
                                                INDEX(
                                                    Insumos!F:F,
                                                    MATCH(
                                                        A473&amp;B473,
                                                        Insumos!I:I,
                                                        0)
                                                ),
                                                0
                                            ),
                                            "Não encontrado"),
                                        IFERROR(
                                            INDEX(Y:Y,
                                                MATCH(
                                                    A473&amp;B473,AG:AG,
                                                    0)
                                            ),
                                            "Não encontrado")
                                    )</f>
        <v>0</v>
      </c>
      <c r="Y473" s="20">
        <f t="shared" si="171"/>
        <v>0</v>
      </c>
      <c r="Z473" s="20">
        <f>IF(
                            C473="INSUMO",
                            IFERROR(
                                INDEX(
                                    Insumos!F:F,
                                    MATCH(
                                        A473&amp;B473,
                                        Insumos!I:I,
                                        0)
                                ),
                                "Não encontrado"),
                            IFERROR(
                                INDEX(AA:AA,
                                    MATCH(
                                        A473&amp;B473,AG:AG,
                                        0)
                                ),
                                "Não encontrado")
                        )</f>
        <v>0.61</v>
      </c>
      <c r="AA473" s="20">
        <f t="shared" si="172"/>
        <v>0.61</v>
      </c>
      <c r="AB473" s="44"/>
      <c r="AC473" s="44"/>
      <c r="AD473" s="57" t="s">
        <v>89</v>
      </c>
      <c r="AE473" s="70"/>
      <c r="AF473" s="70"/>
    </row>
    <row r="474" spans="1:33" ht="25.5" x14ac:dyDescent="0.2">
      <c r="A474" s="59" t="s">
        <v>804</v>
      </c>
      <c r="B474" s="60" t="s">
        <v>98</v>
      </c>
      <c r="C474" s="71" t="s">
        <v>58</v>
      </c>
      <c r="D474" s="61" t="s">
        <v>488</v>
      </c>
      <c r="E474" s="61" t="s">
        <v>805</v>
      </c>
      <c r="F474" s="17" t="s">
        <v>511</v>
      </c>
      <c r="G474" s="17">
        <v>1</v>
      </c>
      <c r="H474" s="21">
        <f>IF(
                        C474="INSUMO",
                                        IFERROR(
                                            IF(
                                                INDEX(
                                                    Insumos!C:C,
                                                    MATCH(
                                                        A474&amp;B474,
                                                        Insumos!I:I,
                                                        0)
                                                )="Material",
                                                INDEX(
                                                    Insumos!F:F,
                                                    MATCH(
                                                        A474&amp;B474,
                                                        Insumos!I:I,
                                                        0)
                                                ),
                                                0
                                            ),
                                            "Não encontrado"),
                                        IFERROR(
                                            INDEX(I:I,
                                                MATCH(
                                                    A474&amp;B474,AG:AG,
                                                    0)
                                            ),
                                            "Não encontrado")
                                    )</f>
        <v>0.01</v>
      </c>
      <c r="I474" s="21">
        <f t="shared" si="163"/>
        <v>0.01</v>
      </c>
      <c r="J474" s="21">
        <f t="shared" si="164"/>
        <v>0</v>
      </c>
      <c r="K474" s="21">
        <f t="shared" si="164"/>
        <v>0</v>
      </c>
      <c r="L474" s="21">
        <f>IF(
                        C474="INSUMO",
                                        IFERROR(
                                            IF(
                                                INDEX(
                                                    Insumos!C:C,
                                                    MATCH(
                                                        A474&amp;B474,
                                                        Insumos!I:I,
                                                        0)
                                                )="Mao_obra",
                                                INDEX(
                                                    Insumos!F:F,
                                                    MATCH(
                                                        A474&amp;B474,
                                                        Insumos!I:I,
                                                        0)
                                                ),
                                                0
                                            ),
                                            "Não encontrado"),
                                        IFERROR(
                                            INDEX(M:M,
                                                MATCH(
                                                    A474&amp;B474,AG:AG,
                                                    0)
                                            ),
                                            "Não encontrado")
                                    )</f>
        <v>0</v>
      </c>
      <c r="M474" s="21">
        <f t="shared" si="165"/>
        <v>0</v>
      </c>
      <c r="N474" s="21">
        <f>IF(
                        C474="INSUMO",
                                        IFERROR(
                                            IF(
                                                INDEX(
                                                    Insumos!C:C,
                                                    MATCH(
                                                        A474&amp;B474,
                                                        Insumos!I:I,
                                                        0)
                                                )="Equipamento",
                                                INDEX(
                                                    Insumos!F:F,
                                                    MATCH(
                                                        A474&amp;B474,
                                                        Insumos!I:I,
                                                        0)
                                                ),
                                                0
                                            ),
                                            "Não encontrado"),
                                        IFERROR(
                                            INDEX(O:O,
                                                MATCH(
                                                    A474&amp;B474,AG:AG,
                                                    0)
                                            ),
                                            "Não encontrado")
                                    )</f>
        <v>0</v>
      </c>
      <c r="O474" s="21">
        <f t="shared" si="166"/>
        <v>0</v>
      </c>
      <c r="P474" s="21">
        <f>IF(
                        C474="INSUMO",
                                        IFERROR(
                                            IF(
                                                INDEX(
                                                    Insumos!C:C,
                                                    MATCH(
                                                        A474&amp;B474,
                                                        Insumos!I:I,
                                                        0)
                                                )="Transporte",
                                                INDEX(
                                                    Insumos!F:F,
                                                    MATCH(
                                                        A474&amp;B474,
                                                        Insumos!I:I,
                                                        0)
                                                ),
                                                0
                                            ),
                                            "Não encontrado"),
                                        IFERROR(
                                            INDEX(Q:Q,
                                                MATCH(
                                                    A474&amp;B474,AG:AG,
                                                    0)
                                            ),
                                            "Não encontrado")
                                    )</f>
        <v>0</v>
      </c>
      <c r="Q474" s="21">
        <f t="shared" si="167"/>
        <v>0</v>
      </c>
      <c r="R474" s="21">
        <f>IF(
                        C474="INSUMO",
                                        IFERROR(
                                            IF(
                                                INDEX(
                                                    Insumos!C:C,
                                                    MATCH(
                                                        A474&amp;B474,
                                                        Insumos!I:I,
                                                        0)
                                                )="Terceirizados",
                                                INDEX(
                                                    Insumos!F:F,
                                                    MATCH(
                                                        A474&amp;B474,
                                                        Insumos!I:I,
                                                        0)
                                                ),
                                                0
                                            ),
                                            "Não encontrado"),
                                        IFERROR(
                                            INDEX(S:S,
                                                MATCH(
                                                    A474&amp;B474,AG:AG,
                                                    0)
                                            ),
                                            "Não encontrado")
                                    )</f>
        <v>0</v>
      </c>
      <c r="S474" s="21">
        <f t="shared" si="168"/>
        <v>0</v>
      </c>
      <c r="T474" s="21">
        <f>IF(
                        C474="INSUMO",
                                        IFERROR(
                                            IF(
                                                INDEX(
                                                    Insumos!C:C,
                                                    MATCH(
                                                        A474&amp;B474,
                                                        Insumos!I:I,
                                                        0)
                                                )="Comissionamento",
                                                INDEX(
                                                    Insumos!F:F,
                                                    MATCH(
                                                        A474&amp;B474,
                                                        Insumos!I:I,
                                                        0)
                                                ),
                                                0
                                            ),
                                            "Não encontrado"),
                                        IFERROR(
                                            INDEX(U:U,
                                                MATCH(
                                                    A474&amp;B474,AG:AG,
                                                    0)
                                            ),
                                            "Não encontrado")
                                    )</f>
        <v>0</v>
      </c>
      <c r="U474" s="21">
        <f t="shared" si="169"/>
        <v>0</v>
      </c>
      <c r="V474" s="21">
        <f>IF(
                        C474="INSUMO",
                                        IFERROR(
                                            IF(
                                                INDEX(
                                                    Insumos!C:C,
                                                    MATCH(
                                                        A474&amp;B474,
                                                        Insumos!I:I,
                                                        0)
                                                )="Verba",
                                                INDEX(
                                                    Insumos!F:F,
                                                    MATCH(
                                                        A474&amp;B474,
                                                        Insumos!I:I,
                                                        0)
                                                ),
                                                0
                                            ),
                                            "Não encontrado"),
                                        IFERROR(
                                            INDEX(W:W,
                                                MATCH(
                                                    A474&amp;B474,AG:AG,
                                                    0)
                                            ),
                                            "Não encontrado")
                                    )</f>
        <v>0</v>
      </c>
      <c r="W474" s="21">
        <f t="shared" si="170"/>
        <v>0</v>
      </c>
      <c r="X474" s="21">
        <f>IF(
                        C474="INSUMO",
                                        IFERROR(
                                            IF(
                                                INDEX(
                                                    Insumos!C:C,
                                                    MATCH(
                                                        A474&amp;B474,
                                                        Insumos!I:I,
                                                        0)
                                                )="Outro",
                                                INDEX(
                                                    Insumos!F:F,
                                                    MATCH(
                                                        A474&amp;B474,
                                                        Insumos!I:I,
                                                        0)
                                                ),
                                                0
                                            ),
                                            "Não encontrado"),
                                        IFERROR(
                                            INDEX(Y:Y,
                                                MATCH(
                                                    A474&amp;B474,AG:AG,
                                                    0)
                                            ),
                                            "Não encontrado")
                                    )</f>
        <v>0</v>
      </c>
      <c r="Y474" s="21">
        <f t="shared" si="171"/>
        <v>0</v>
      </c>
      <c r="Z474" s="21">
        <f>IF(
                            C474="INSUMO",
                            IFERROR(
                                INDEX(
                                    Insumos!F:F,
                                    MATCH(
                                        A474&amp;B474,
                                        Insumos!I:I,
                                        0)
                                ),
                                "Não encontrado"),
                            IFERROR(
                                INDEX(AA:AA,
                                    MATCH(
                                        A474&amp;B474,AG:AG,
                                        0)
                                ),
                                "Não encontrado")
                        )</f>
        <v>0.01</v>
      </c>
      <c r="AA474" s="21">
        <f t="shared" si="172"/>
        <v>0.01</v>
      </c>
      <c r="AB474" s="45"/>
      <c r="AC474" s="45"/>
      <c r="AD474" s="61" t="s">
        <v>89</v>
      </c>
      <c r="AE474" s="72"/>
      <c r="AF474" s="72"/>
    </row>
    <row r="475" spans="1:33" x14ac:dyDescent="0.2">
      <c r="A475" s="54" t="s">
        <v>849</v>
      </c>
      <c r="B475" s="55" t="s">
        <v>98</v>
      </c>
      <c r="C475" s="69" t="s">
        <v>58</v>
      </c>
      <c r="D475" s="57" t="s">
        <v>488</v>
      </c>
      <c r="E475" s="57" t="s">
        <v>850</v>
      </c>
      <c r="F475" s="16" t="s">
        <v>511</v>
      </c>
      <c r="G475" s="16">
        <v>1</v>
      </c>
      <c r="H475" s="20">
        <f>IF(
                        C475="INSUMO",
                                        IFERROR(
                                            IF(
                                                INDEX(
                                                    Insumos!C:C,
                                                    MATCH(
                                                        A475&amp;B475,
                                                        Insumos!I:I,
                                                        0)
                                                )="Material",
                                                INDEX(
                                                    Insumos!F:F,
                                                    MATCH(
                                                        A475&amp;B475,
                                                        Insumos!I:I,
                                                        0)
                                                ),
                                                0
                                            ),
                                            "Não encontrado"),
                                        IFERROR(
                                            INDEX(I:I,
                                                MATCH(
                                                    A475&amp;B475,AG:AG,
                                                    0)
                                            ),
                                            "Não encontrado")
                                    )</f>
        <v>0</v>
      </c>
      <c r="I475" s="20">
        <f t="shared" si="163"/>
        <v>0</v>
      </c>
      <c r="J475" s="20">
        <f t="shared" si="164"/>
        <v>25.62</v>
      </c>
      <c r="K475" s="20">
        <f t="shared" si="164"/>
        <v>25.62</v>
      </c>
      <c r="L475" s="20">
        <f>IF(
                        C475="INSUMO",
                                        IFERROR(
                                            IF(
                                                INDEX(
                                                    Insumos!C:C,
                                                    MATCH(
                                                        A475&amp;B475,
                                                        Insumos!I:I,
                                                        0)
                                                )="Mao_obra",
                                                INDEX(
                                                    Insumos!F:F,
                                                    MATCH(
                                                        A475&amp;B475,
                                                        Insumos!I:I,
                                                        0)
                                                ),
                                                0
                                            ),
                                            "Não encontrado"),
                                        IFERROR(
                                            INDEX(M:M,
                                                MATCH(
                                                    A475&amp;B475,AG:AG,
                                                    0)
                                            ),
                                            "Não encontrado")
                                    )</f>
        <v>25.62</v>
      </c>
      <c r="M475" s="20">
        <f t="shared" si="165"/>
        <v>25.62</v>
      </c>
      <c r="N475" s="20">
        <f>IF(
                        C475="INSUMO",
                                        IFERROR(
                                            IF(
                                                INDEX(
                                                    Insumos!C:C,
                                                    MATCH(
                                                        A475&amp;B475,
                                                        Insumos!I:I,
                                                        0)
                                                )="Equipamento",
                                                INDEX(
                                                    Insumos!F:F,
                                                    MATCH(
                                                        A475&amp;B475,
                                                        Insumos!I:I,
                                                        0)
                                                ),
                                                0
                                            ),
                                            "Não encontrado"),
                                        IFERROR(
                                            INDEX(O:O,
                                                MATCH(
                                                    A475&amp;B475,AG:AG,
                                                    0)
                                            ),
                                            "Não encontrado")
                                    )</f>
        <v>0</v>
      </c>
      <c r="O475" s="20">
        <f t="shared" si="166"/>
        <v>0</v>
      </c>
      <c r="P475" s="20">
        <f>IF(
                        C475="INSUMO",
                                        IFERROR(
                                            IF(
                                                INDEX(
                                                    Insumos!C:C,
                                                    MATCH(
                                                        A475&amp;B475,
                                                        Insumos!I:I,
                                                        0)
                                                )="Transporte",
                                                INDEX(
                                                    Insumos!F:F,
                                                    MATCH(
                                                        A475&amp;B475,
                                                        Insumos!I:I,
                                                        0)
                                                ),
                                                0
                                            ),
                                            "Não encontrado"),
                                        IFERROR(
                                            INDEX(Q:Q,
                                                MATCH(
                                                    A475&amp;B475,AG:AG,
                                                    0)
                                            ),
                                            "Não encontrado")
                                    )</f>
        <v>0</v>
      </c>
      <c r="Q475" s="20">
        <f t="shared" si="167"/>
        <v>0</v>
      </c>
      <c r="R475" s="20">
        <f>IF(
                        C475="INSUMO",
                                        IFERROR(
                                            IF(
                                                INDEX(
                                                    Insumos!C:C,
                                                    MATCH(
                                                        A475&amp;B475,
                                                        Insumos!I:I,
                                                        0)
                                                )="Terceirizados",
                                                INDEX(
                                                    Insumos!F:F,
                                                    MATCH(
                                                        A475&amp;B475,
                                                        Insumos!I:I,
                                                        0)
                                                ),
                                                0
                                            ),
                                            "Não encontrado"),
                                        IFERROR(
                                            INDEX(S:S,
                                                MATCH(
                                                    A475&amp;B475,AG:AG,
                                                    0)
                                            ),
                                            "Não encontrado")
                                    )</f>
        <v>0</v>
      </c>
      <c r="S475" s="20">
        <f t="shared" si="168"/>
        <v>0</v>
      </c>
      <c r="T475" s="20">
        <f>IF(
                        C475="INSUMO",
                                        IFERROR(
                                            IF(
                                                INDEX(
                                                    Insumos!C:C,
                                                    MATCH(
                                                        A475&amp;B475,
                                                        Insumos!I:I,
                                                        0)
                                                )="Comissionamento",
                                                INDEX(
                                                    Insumos!F:F,
                                                    MATCH(
                                                        A475&amp;B475,
                                                        Insumos!I:I,
                                                        0)
                                                ),
                                                0
                                            ),
                                            "Não encontrado"),
                                        IFERROR(
                                            INDEX(U:U,
                                                MATCH(
                                                    A475&amp;B475,AG:AG,
                                                    0)
                                            ),
                                            "Não encontrado")
                                    )</f>
        <v>0</v>
      </c>
      <c r="U475" s="20">
        <f t="shared" si="169"/>
        <v>0</v>
      </c>
      <c r="V475" s="20">
        <f>IF(
                        C475="INSUMO",
                                        IFERROR(
                                            IF(
                                                INDEX(
                                                    Insumos!C:C,
                                                    MATCH(
                                                        A475&amp;B475,
                                                        Insumos!I:I,
                                                        0)
                                                )="Verba",
                                                INDEX(
                                                    Insumos!F:F,
                                                    MATCH(
                                                        A475&amp;B475,
                                                        Insumos!I:I,
                                                        0)
                                                ),
                                                0
                                            ),
                                            "Não encontrado"),
                                        IFERROR(
                                            INDEX(W:W,
                                                MATCH(
                                                    A475&amp;B475,AG:AG,
                                                    0)
                                            ),
                                            "Não encontrado")
                                    )</f>
        <v>0</v>
      </c>
      <c r="W475" s="20">
        <f t="shared" si="170"/>
        <v>0</v>
      </c>
      <c r="X475" s="20">
        <f>IF(
                        C475="INSUMO",
                                        IFERROR(
                                            IF(
                                                INDEX(
                                                    Insumos!C:C,
                                                    MATCH(
                                                        A475&amp;B475,
                                                        Insumos!I:I,
                                                        0)
                                                )="Outro",
                                                INDEX(
                                                    Insumos!F:F,
                                                    MATCH(
                                                        A475&amp;B475,
                                                        Insumos!I:I,
                                                        0)
                                                ),
                                                0
                                            ),
                                            "Não encontrado"),
                                        IFERROR(
                                            INDEX(Y:Y,
                                                MATCH(
                                                    A475&amp;B475,AG:AG,
                                                    0)
                                            ),
                                            "Não encontrado")
                                    )</f>
        <v>0</v>
      </c>
      <c r="Y475" s="20">
        <f t="shared" si="171"/>
        <v>0</v>
      </c>
      <c r="Z475" s="20">
        <f>IF(
                            C475="INSUMO",
                            IFERROR(
                                INDEX(
                                    Insumos!F:F,
                                    MATCH(
                                        A475&amp;B475,
                                        Insumos!I:I,
                                        0)
                                ),
                                "Não encontrado"),
                            IFERROR(
                                INDEX(AA:AA,
                                    MATCH(
                                        A475&amp;B475,AG:AG,
                                        0)
                                ),
                                "Não encontrado")
                        )</f>
        <v>25.62</v>
      </c>
      <c r="AA475" s="20">
        <f t="shared" si="172"/>
        <v>25.62</v>
      </c>
      <c r="AB475" s="44"/>
      <c r="AC475" s="44"/>
      <c r="AD475" s="57" t="s">
        <v>89</v>
      </c>
      <c r="AE475" s="70"/>
      <c r="AF475" s="70"/>
    </row>
    <row r="476" spans="1:33" ht="25.5" x14ac:dyDescent="0.2">
      <c r="A476" s="63" t="s">
        <v>847</v>
      </c>
      <c r="B476" s="64" t="s">
        <v>98</v>
      </c>
      <c r="C476" s="65" t="s">
        <v>89</v>
      </c>
      <c r="D476" s="66" t="s">
        <v>488</v>
      </c>
      <c r="E476" s="66" t="s">
        <v>848</v>
      </c>
      <c r="F476" s="67" t="s">
        <v>511</v>
      </c>
      <c r="G476" s="22"/>
      <c r="H476" s="23"/>
      <c r="I476" s="23">
        <f>SUM(I477:I477)</f>
        <v>0</v>
      </c>
      <c r="J476" s="23"/>
      <c r="K476" s="23">
        <f>SUM(K477:K477)</f>
        <v>0.54314400000000007</v>
      </c>
      <c r="L476" s="23"/>
      <c r="M476" s="23">
        <f>SUM(M477:M477)</f>
        <v>0.54314400000000007</v>
      </c>
      <c r="N476" s="23"/>
      <c r="O476" s="23">
        <f>SUM(O477:O477)</f>
        <v>0</v>
      </c>
      <c r="P476" s="23"/>
      <c r="Q476" s="23">
        <f>SUM(Q477:Q477)</f>
        <v>0</v>
      </c>
      <c r="R476" s="23"/>
      <c r="S476" s="23">
        <f>SUM(S477:S477)</f>
        <v>0</v>
      </c>
      <c r="T476" s="23"/>
      <c r="U476" s="23">
        <f>SUM(U477:U477)</f>
        <v>0</v>
      </c>
      <c r="V476" s="23"/>
      <c r="W476" s="23">
        <f>SUM(W477:W477)</f>
        <v>0</v>
      </c>
      <c r="X476" s="23"/>
      <c r="Y476" s="23">
        <f>SUM(Y477:Y477)</f>
        <v>0</v>
      </c>
      <c r="Z476" s="23"/>
      <c r="AA476" s="23">
        <f>SUM(AA477:AA477)</f>
        <v>0.54314400000000007</v>
      </c>
      <c r="AB476" s="43" t="s">
        <v>89</v>
      </c>
      <c r="AC476" s="43"/>
      <c r="AD476" s="66" t="s">
        <v>89</v>
      </c>
      <c r="AE476" s="68" t="s">
        <v>89</v>
      </c>
      <c r="AF476" s="68" t="s">
        <v>791</v>
      </c>
      <c r="AG476" t="str">
        <f>A476&amp;B476&amp;C476</f>
        <v>95371SINAPI</v>
      </c>
    </row>
    <row r="477" spans="1:33" x14ac:dyDescent="0.2">
      <c r="A477" s="59" t="s">
        <v>849</v>
      </c>
      <c r="B477" s="60" t="s">
        <v>98</v>
      </c>
      <c r="C477" s="71" t="s">
        <v>58</v>
      </c>
      <c r="D477" s="61" t="s">
        <v>488</v>
      </c>
      <c r="E477" s="61" t="s">
        <v>850</v>
      </c>
      <c r="F477" s="17" t="s">
        <v>511</v>
      </c>
      <c r="G477" s="17">
        <v>2.12E-2</v>
      </c>
      <c r="H477" s="21">
        <f>IF(
                        C477="INSUMO",
                                        IFERROR(
                                            IF(
                                                INDEX(
                                                    Insumos!C:C,
                                                    MATCH(
                                                        A477&amp;B477,
                                                        Insumos!I:I,
                                                        0)
                                                )="Material",
                                                INDEX(
                                                    Insumos!F:F,
                                                    MATCH(
                                                        A477&amp;B477,
                                                        Insumos!I:I,
                                                        0)
                                                ),
                                                0
                                            ),
                                            "Não encontrado"),
                                        IFERROR(
                                            INDEX(I:I,
                                                MATCH(
                                                    A477&amp;B477,AG:AG,
                                                    0)
                                            ),
                                            "Não encontrado")
                                    )</f>
        <v>0</v>
      </c>
      <c r="I477" s="21">
        <f>H477*G477/1</f>
        <v>0</v>
      </c>
      <c r="J477" s="21">
        <f>T477 + N477 + L477 + X477 + R477 + P477 + V477</f>
        <v>25.62</v>
      </c>
      <c r="K477" s="21">
        <f>U477 + O477 + M477 + Y477 + S477 + Q477 + W477</f>
        <v>0.54314400000000007</v>
      </c>
      <c r="L477" s="21">
        <f>IF(
                        C477="INSUMO",
                                        IFERROR(
                                            IF(
                                                INDEX(
                                                    Insumos!C:C,
                                                    MATCH(
                                                        A477&amp;B477,
                                                        Insumos!I:I,
                                                        0)
                                                )="Mao_obra",
                                                INDEX(
                                                    Insumos!F:F,
                                                    MATCH(
                                                        A477&amp;B477,
                                                        Insumos!I:I,
                                                        0)
                                                ),
                                                0
                                            ),
                                            "Não encontrado"),
                                        IFERROR(
                                            INDEX(M:M,
                                                MATCH(
                                                    A477&amp;B477,AG:AG,
                                                    0)
                                            ),
                                            "Não encontrado")
                                    )</f>
        <v>25.62</v>
      </c>
      <c r="M477" s="21">
        <f>L477*G477/1</f>
        <v>0.54314400000000007</v>
      </c>
      <c r="N477" s="21">
        <f>IF(
                        C477="INSUMO",
                                        IFERROR(
                                            IF(
                                                INDEX(
                                                    Insumos!C:C,
                                                    MATCH(
                                                        A477&amp;B477,
                                                        Insumos!I:I,
                                                        0)
                                                )="Equipamento",
                                                INDEX(
                                                    Insumos!F:F,
                                                    MATCH(
                                                        A477&amp;B477,
                                                        Insumos!I:I,
                                                        0)
                                                ),
                                                0
                                            ),
                                            "Não encontrado"),
                                        IFERROR(
                                            INDEX(O:O,
                                                MATCH(
                                                    A477&amp;B477,AG:AG,
                                                    0)
                                            ),
                                            "Não encontrado")
                                    )</f>
        <v>0</v>
      </c>
      <c r="O477" s="21">
        <f>N477*G477/1</f>
        <v>0</v>
      </c>
      <c r="P477" s="21">
        <f>IF(
                        C477="INSUMO",
                                        IFERROR(
                                            IF(
                                                INDEX(
                                                    Insumos!C:C,
                                                    MATCH(
                                                        A477&amp;B477,
                                                        Insumos!I:I,
                                                        0)
                                                )="Transporte",
                                                INDEX(
                                                    Insumos!F:F,
                                                    MATCH(
                                                        A477&amp;B477,
                                                        Insumos!I:I,
                                                        0)
                                                ),
                                                0
                                            ),
                                            "Não encontrado"),
                                        IFERROR(
                                            INDEX(Q:Q,
                                                MATCH(
                                                    A477&amp;B477,AG:AG,
                                                    0)
                                            ),
                                            "Não encontrado")
                                    )</f>
        <v>0</v>
      </c>
      <c r="Q477" s="21">
        <f>P477*G477/1</f>
        <v>0</v>
      </c>
      <c r="R477" s="21">
        <f>IF(
                        C477="INSUMO",
                                        IFERROR(
                                            IF(
                                                INDEX(
                                                    Insumos!C:C,
                                                    MATCH(
                                                        A477&amp;B477,
                                                        Insumos!I:I,
                                                        0)
                                                )="Terceirizados",
                                                INDEX(
                                                    Insumos!F:F,
                                                    MATCH(
                                                        A477&amp;B477,
                                                        Insumos!I:I,
                                                        0)
                                                ),
                                                0
                                            ),
                                            "Não encontrado"),
                                        IFERROR(
                                            INDEX(S:S,
                                                MATCH(
                                                    A477&amp;B477,AG:AG,
                                                    0)
                                            ),
                                            "Não encontrado")
                                    )</f>
        <v>0</v>
      </c>
      <c r="S477" s="21">
        <f>R477*G477/1</f>
        <v>0</v>
      </c>
      <c r="T477" s="21">
        <f>IF(
                        C477="INSUMO",
                                        IFERROR(
                                            IF(
                                                INDEX(
                                                    Insumos!C:C,
                                                    MATCH(
                                                        A477&amp;B477,
                                                        Insumos!I:I,
                                                        0)
                                                )="Comissionamento",
                                                INDEX(
                                                    Insumos!F:F,
                                                    MATCH(
                                                        A477&amp;B477,
                                                        Insumos!I:I,
                                                        0)
                                                ),
                                                0
                                            ),
                                            "Não encontrado"),
                                        IFERROR(
                                            INDEX(U:U,
                                                MATCH(
                                                    A477&amp;B477,AG:AG,
                                                    0)
                                            ),
                                            "Não encontrado")
                                    )</f>
        <v>0</v>
      </c>
      <c r="U477" s="21">
        <f>T477*G477/1</f>
        <v>0</v>
      </c>
      <c r="V477" s="21">
        <f>IF(
                        C477="INSUMO",
                                        IFERROR(
                                            IF(
                                                INDEX(
                                                    Insumos!C:C,
                                                    MATCH(
                                                        A477&amp;B477,
                                                        Insumos!I:I,
                                                        0)
                                                )="Verba",
                                                INDEX(
                                                    Insumos!F:F,
                                                    MATCH(
                                                        A477&amp;B477,
                                                        Insumos!I:I,
                                                        0)
                                                ),
                                                0
                                            ),
                                            "Não encontrado"),
                                        IFERROR(
                                            INDEX(W:W,
                                                MATCH(
                                                    A477&amp;B477,AG:AG,
                                                    0)
                                            ),
                                            "Não encontrado")
                                    )</f>
        <v>0</v>
      </c>
      <c r="W477" s="21">
        <f>V477*G477/1</f>
        <v>0</v>
      </c>
      <c r="X477" s="21">
        <f>IF(
                        C477="INSUMO",
                                        IFERROR(
                                            IF(
                                                INDEX(
                                                    Insumos!C:C,
                                                    MATCH(
                                                        A477&amp;B477,
                                                        Insumos!I:I,
                                                        0)
                                                )="Outro",
                                                INDEX(
                                                    Insumos!F:F,
                                                    MATCH(
                                                        A477&amp;B477,
                                                        Insumos!I:I,
                                                        0)
                                                ),
                                                0
                                            ),
                                            "Não encontrado"),
                                        IFERROR(
                                            INDEX(Y:Y,
                                                MATCH(
                                                    A477&amp;B477,AG:AG,
                                                    0)
                                            ),
                                            "Não encontrado")
                                    )</f>
        <v>0</v>
      </c>
      <c r="Y477" s="21">
        <f>X477*G477/1</f>
        <v>0</v>
      </c>
      <c r="Z477" s="21">
        <f>IF(
                            C477="INSUMO",
                            IFERROR(
                                INDEX(
                                    Insumos!F:F,
                                    MATCH(
                                        A477&amp;B477,
                                        Insumos!I:I,
                                        0)
                                ),
                                "Não encontrado"),
                            IFERROR(
                                INDEX(AA:AA,
                                    MATCH(
                                        A477&amp;B477,AG:AG,
                                        0)
                                ),
                                "Não encontrado")
                        )</f>
        <v>25.62</v>
      </c>
      <c r="AA477" s="21">
        <f>G477*Z477</f>
        <v>0.54314400000000007</v>
      </c>
      <c r="AB477" s="45"/>
      <c r="AC477" s="45"/>
      <c r="AD477" s="61" t="s">
        <v>89</v>
      </c>
      <c r="AE477" s="72"/>
      <c r="AF477" s="72"/>
    </row>
    <row r="478" spans="1:33" ht="25.5" x14ac:dyDescent="0.2">
      <c r="A478" s="63" t="s">
        <v>606</v>
      </c>
      <c r="B478" s="64" t="s">
        <v>98</v>
      </c>
      <c r="C478" s="65" t="s">
        <v>89</v>
      </c>
      <c r="D478" s="66" t="s">
        <v>488</v>
      </c>
      <c r="E478" s="66" t="s">
        <v>607</v>
      </c>
      <c r="F478" s="67" t="s">
        <v>80</v>
      </c>
      <c r="G478" s="22"/>
      <c r="H478" s="23"/>
      <c r="I478" s="23">
        <f>SUM(I479:I480)</f>
        <v>1672.8788999999999</v>
      </c>
      <c r="J478" s="23"/>
      <c r="K478" s="23">
        <f>SUM(K479:K480)</f>
        <v>244.14349212000002</v>
      </c>
      <c r="L478" s="23"/>
      <c r="M478" s="23">
        <f>SUM(M479:M480)</f>
        <v>244.14349212000002</v>
      </c>
      <c r="N478" s="23"/>
      <c r="O478" s="23">
        <f>SUM(O479:O480)</f>
        <v>0</v>
      </c>
      <c r="P478" s="23"/>
      <c r="Q478" s="23">
        <f>SUM(Q479:Q480)</f>
        <v>0</v>
      </c>
      <c r="R478" s="23"/>
      <c r="S478" s="23">
        <f>SUM(S479:S480)</f>
        <v>0</v>
      </c>
      <c r="T478" s="23"/>
      <c r="U478" s="23">
        <f>SUM(U479:U480)</f>
        <v>0</v>
      </c>
      <c r="V478" s="23"/>
      <c r="W478" s="23">
        <f>SUM(W479:W480)</f>
        <v>0</v>
      </c>
      <c r="X478" s="23"/>
      <c r="Y478" s="23">
        <f>SUM(Y479:Y480)</f>
        <v>0</v>
      </c>
      <c r="Z478" s="23"/>
      <c r="AA478" s="23">
        <f>SUM(AA479:AA480)</f>
        <v>1917.0223921199999</v>
      </c>
      <c r="AB478" s="43" t="s">
        <v>89</v>
      </c>
      <c r="AC478" s="43"/>
      <c r="AD478" s="66" t="s">
        <v>89</v>
      </c>
      <c r="AE478" s="68" t="s">
        <v>89</v>
      </c>
      <c r="AF478" s="68" t="s">
        <v>846</v>
      </c>
      <c r="AG478" t="str">
        <f>A478&amp;B478&amp;C478</f>
        <v>87399SINAPI</v>
      </c>
    </row>
    <row r="479" spans="1:33" ht="25.5" x14ac:dyDescent="0.2">
      <c r="A479" s="59" t="s">
        <v>514</v>
      </c>
      <c r="B479" s="60" t="s">
        <v>98</v>
      </c>
      <c r="C479" s="71" t="s">
        <v>46</v>
      </c>
      <c r="D479" s="61" t="s">
        <v>488</v>
      </c>
      <c r="E479" s="61" t="s">
        <v>515</v>
      </c>
      <c r="F479" s="17" t="s">
        <v>511</v>
      </c>
      <c r="G479" s="17">
        <v>13.53</v>
      </c>
      <c r="H479" s="21">
        <f>IF(
                        C479="INSUMO",
                                        IFERROR(
                                            IF(
                                                INDEX(
                                                    Insumos!C:C,
                                                    MATCH(
                                                        A479&amp;B479,
                                                        Insumos!I:I,
                                                        0)
                                                )="Material",
                                                INDEX(
                                                    Insumos!F:F,
                                                    MATCH(
                                                        A479&amp;B479,
                                                        Insumos!I:I,
                                                        0)
                                                ),
                                                0
                                            ),
                                            "Não encontrado"),
                                        IFERROR(
                                            INDEX(I:I,
                                                MATCH(
                                                    A479&amp;B479,AG:AG,
                                                    0)
                                            ),
                                            "Não encontrado")
                                    )</f>
        <v>4.13</v>
      </c>
      <c r="I479" s="21">
        <f>H479*G479/1</f>
        <v>55.878899999999994</v>
      </c>
      <c r="J479" s="21">
        <f>T479 + N479 + L479 + X479 + R479 + P479 + V479</f>
        <v>18.044604000000003</v>
      </c>
      <c r="K479" s="21">
        <f>U479 + O479 + M479 + Y479 + S479 + Q479 + W479</f>
        <v>244.14349212000002</v>
      </c>
      <c r="L479" s="21">
        <f>IF(
                        C479="INSUMO",
                                        IFERROR(
                                            IF(
                                                INDEX(
                                                    Insumos!C:C,
                                                    MATCH(
                                                        A479&amp;B479,
                                                        Insumos!I:I,
                                                        0)
                                                )="Mao_obra",
                                                INDEX(
                                                    Insumos!F:F,
                                                    MATCH(
                                                        A479&amp;B479,
                                                        Insumos!I:I,
                                                        0)
                                                ),
                                                0
                                            ),
                                            "Não encontrado"),
                                        IFERROR(
                                            INDEX(M:M,
                                                MATCH(
                                                    A479&amp;B479,AG:AG,
                                                    0)
                                            ),
                                            "Não encontrado")
                                    )</f>
        <v>18.044604000000003</v>
      </c>
      <c r="M479" s="21">
        <f>L479*G479/1</f>
        <v>244.14349212000002</v>
      </c>
      <c r="N479" s="21">
        <f>IF(
                        C479="INSUMO",
                                        IFERROR(
                                            IF(
                                                INDEX(
                                                    Insumos!C:C,
                                                    MATCH(
                                                        A479&amp;B479,
                                                        Insumos!I:I,
                                                        0)
                                                )="Equipamento",
                                                INDEX(
                                                    Insumos!F:F,
                                                    MATCH(
                                                        A479&amp;B479,
                                                        Insumos!I:I,
                                                        0)
                                                ),
                                                0
                                            ),
                                            "Não encontrado"),
                                        IFERROR(
                                            INDEX(O:O,
                                                MATCH(
                                                    A479&amp;B479,AG:AG,
                                                    0)
                                            ),
                                            "Não encontrado")
                                    )</f>
        <v>0</v>
      </c>
      <c r="O479" s="21">
        <f>N479*G479/1</f>
        <v>0</v>
      </c>
      <c r="P479" s="21">
        <f>IF(
                        C479="INSUMO",
                                        IFERROR(
                                            IF(
                                                INDEX(
                                                    Insumos!C:C,
                                                    MATCH(
                                                        A479&amp;B479,
                                                        Insumos!I:I,
                                                        0)
                                                )="Transporte",
                                                INDEX(
                                                    Insumos!F:F,
                                                    MATCH(
                                                        A479&amp;B479,
                                                        Insumos!I:I,
                                                        0)
                                                ),
                                                0
                                            ),
                                            "Não encontrado"),
                                        IFERROR(
                                            INDEX(Q:Q,
                                                MATCH(
                                                    A479&amp;B479,AG:AG,
                                                    0)
                                            ),
                                            "Não encontrado")
                                    )</f>
        <v>0</v>
      </c>
      <c r="Q479" s="21">
        <f>P479*G479/1</f>
        <v>0</v>
      </c>
      <c r="R479" s="21">
        <f>IF(
                        C479="INSUMO",
                                        IFERROR(
                                            IF(
                                                INDEX(
                                                    Insumos!C:C,
                                                    MATCH(
                                                        A479&amp;B479,
                                                        Insumos!I:I,
                                                        0)
                                                )="Terceirizados",
                                                INDEX(
                                                    Insumos!F:F,
                                                    MATCH(
                                                        A479&amp;B479,
                                                        Insumos!I:I,
                                                        0)
                                                ),
                                                0
                                            ),
                                            "Não encontrado"),
                                        IFERROR(
                                            INDEX(S:S,
                                                MATCH(
                                                    A479&amp;B479,AG:AG,
                                                    0)
                                            ),
                                            "Não encontrado")
                                    )</f>
        <v>0</v>
      </c>
      <c r="S479" s="21">
        <f>R479*G479/1</f>
        <v>0</v>
      </c>
      <c r="T479" s="21">
        <f>IF(
                        C479="INSUMO",
                                        IFERROR(
                                            IF(
                                                INDEX(
                                                    Insumos!C:C,
                                                    MATCH(
                                                        A479&amp;B479,
                                                        Insumos!I:I,
                                                        0)
                                                )="Comissionamento",
                                                INDEX(
                                                    Insumos!F:F,
                                                    MATCH(
                                                        A479&amp;B479,
                                                        Insumos!I:I,
                                                        0)
                                                ),
                                                0
                                            ),
                                            "Não encontrado"),
                                        IFERROR(
                                            INDEX(U:U,
                                                MATCH(
                                                    A479&amp;B479,AG:AG,
                                                    0)
                                            ),
                                            "Não encontrado")
                                    )</f>
        <v>0</v>
      </c>
      <c r="U479" s="21">
        <f>T479*G479/1</f>
        <v>0</v>
      </c>
      <c r="V479" s="21">
        <f>IF(
                        C479="INSUMO",
                                        IFERROR(
                                            IF(
                                                INDEX(
                                                    Insumos!C:C,
                                                    MATCH(
                                                        A479&amp;B479,
                                                        Insumos!I:I,
                                                        0)
                                                )="Verba",
                                                INDEX(
                                                    Insumos!F:F,
                                                    MATCH(
                                                        A479&amp;B479,
                                                        Insumos!I:I,
                                                        0)
                                                ),
                                                0
                                            ),
                                            "Não encontrado"),
                                        IFERROR(
                                            INDEX(W:W,
                                                MATCH(
                                                    A479&amp;B479,AG:AG,
                                                    0)
                                            ),
                                            "Não encontrado")
                                    )</f>
        <v>0</v>
      </c>
      <c r="W479" s="21">
        <f>V479*G479/1</f>
        <v>0</v>
      </c>
      <c r="X479" s="21">
        <f>IF(
                        C479="INSUMO",
                                        IFERROR(
                                            IF(
                                                INDEX(
                                                    Insumos!C:C,
                                                    MATCH(
                                                        A479&amp;B479,
                                                        Insumos!I:I,
                                                        0)
                                                )="Outro",
                                                INDEX(
                                                    Insumos!F:F,
                                                    MATCH(
                                                        A479&amp;B479,
                                                        Insumos!I:I,
                                                        0)
                                                ),
                                                0
                                            ),
                                            "Não encontrado"),
                                        IFERROR(
                                            INDEX(Y:Y,
                                                MATCH(
                                                    A479&amp;B479,AG:AG,
                                                    0)
                                            ),
                                            "Não encontrado")
                                    )</f>
        <v>0</v>
      </c>
      <c r="Y479" s="21">
        <f>X479*G479/1</f>
        <v>0</v>
      </c>
      <c r="Z479" s="21">
        <f>IF(
                            C479="INSUMO",
                            IFERROR(
                                INDEX(
                                    Insumos!F:F,
                                    MATCH(
                                        A479&amp;B479,
                                        Insumos!I:I,
                                        0)
                                ),
                                "Não encontrado"),
                            IFERROR(
                                INDEX(AA:AA,
                                    MATCH(
                                        A479&amp;B479,AG:AG,
                                        0)
                                ),
                                "Não encontrado")
                        )</f>
        <v>22.174604000000002</v>
      </c>
      <c r="AA479" s="21">
        <f>G479*Z479</f>
        <v>300.02239212000001</v>
      </c>
      <c r="AB479" s="45"/>
      <c r="AC479" s="45"/>
      <c r="AD479" s="61" t="s">
        <v>89</v>
      </c>
      <c r="AE479" s="72"/>
      <c r="AF479" s="72"/>
    </row>
    <row r="480" spans="1:33" x14ac:dyDescent="0.2">
      <c r="A480" s="54" t="s">
        <v>851</v>
      </c>
      <c r="B480" s="55" t="s">
        <v>98</v>
      </c>
      <c r="C480" s="69" t="s">
        <v>58</v>
      </c>
      <c r="D480" s="57" t="s">
        <v>488</v>
      </c>
      <c r="E480" s="57" t="s">
        <v>852</v>
      </c>
      <c r="F480" s="16" t="s">
        <v>537</v>
      </c>
      <c r="G480" s="16">
        <v>2310</v>
      </c>
      <c r="H480" s="20">
        <f>IF(
                        C480="INSUMO",
                                        IFERROR(
                                            IF(
                                                INDEX(
                                                    Insumos!C:C,
                                                    MATCH(
                                                        A480&amp;B480,
                                                        Insumos!I:I,
                                                        0)
                                                )="Material",
                                                INDEX(
                                                    Insumos!F:F,
                                                    MATCH(
                                                        A480&amp;B480,
                                                        Insumos!I:I,
                                                        0)
                                                ),
                                                0
                                            ),
                                            "Não encontrado"),
                                        IFERROR(
                                            INDEX(I:I,
                                                MATCH(
                                                    A480&amp;B480,AG:AG,
                                                    0)
                                            ),
                                            "Não encontrado")
                                    )</f>
        <v>0.7</v>
      </c>
      <c r="I480" s="20">
        <f>H480*G480/1</f>
        <v>1617</v>
      </c>
      <c r="J480" s="20">
        <f>T480 + N480 + L480 + X480 + R480 + P480 + V480</f>
        <v>0</v>
      </c>
      <c r="K480" s="20">
        <f>U480 + O480 + M480 + Y480 + S480 + Q480 + W480</f>
        <v>0</v>
      </c>
      <c r="L480" s="20">
        <f>IF(
                        C480="INSUMO",
                                        IFERROR(
                                            IF(
                                                INDEX(
                                                    Insumos!C:C,
                                                    MATCH(
                                                        A480&amp;B480,
                                                        Insumos!I:I,
                                                        0)
                                                )="Mao_obra",
                                                INDEX(
                                                    Insumos!F:F,
                                                    MATCH(
                                                        A480&amp;B480,
                                                        Insumos!I:I,
                                                        0)
                                                ),
                                                0
                                            ),
                                            "Não encontrado"),
                                        IFERROR(
                                            INDEX(M:M,
                                                MATCH(
                                                    A480&amp;B480,AG:AG,
                                                    0)
                                            ),
                                            "Não encontrado")
                                    )</f>
        <v>0</v>
      </c>
      <c r="M480" s="20">
        <f>L480*G480/1</f>
        <v>0</v>
      </c>
      <c r="N480" s="20">
        <f>IF(
                        C480="INSUMO",
                                        IFERROR(
                                            IF(
                                                INDEX(
                                                    Insumos!C:C,
                                                    MATCH(
                                                        A480&amp;B480,
                                                        Insumos!I:I,
                                                        0)
                                                )="Equipamento",
                                                INDEX(
                                                    Insumos!F:F,
                                                    MATCH(
                                                        A480&amp;B480,
                                                        Insumos!I:I,
                                                        0)
                                                ),
                                                0
                                            ),
                                            "Não encontrado"),
                                        IFERROR(
                                            INDEX(O:O,
                                                MATCH(
                                                    A480&amp;B480,AG:AG,
                                                    0)
                                            ),
                                            "Não encontrado")
                                    )</f>
        <v>0</v>
      </c>
      <c r="O480" s="20">
        <f>N480*G480/1</f>
        <v>0</v>
      </c>
      <c r="P480" s="20">
        <f>IF(
                        C480="INSUMO",
                                        IFERROR(
                                            IF(
                                                INDEX(
                                                    Insumos!C:C,
                                                    MATCH(
                                                        A480&amp;B480,
                                                        Insumos!I:I,
                                                        0)
                                                )="Transporte",
                                                INDEX(
                                                    Insumos!F:F,
                                                    MATCH(
                                                        A480&amp;B480,
                                                        Insumos!I:I,
                                                        0)
                                                ),
                                                0
                                            ),
                                            "Não encontrado"),
                                        IFERROR(
                                            INDEX(Q:Q,
                                                MATCH(
                                                    A480&amp;B480,AG:AG,
                                                    0)
                                            ),
                                            "Não encontrado")
                                    )</f>
        <v>0</v>
      </c>
      <c r="Q480" s="20">
        <f>P480*G480/1</f>
        <v>0</v>
      </c>
      <c r="R480" s="20">
        <f>IF(
                        C480="INSUMO",
                                        IFERROR(
                                            IF(
                                                INDEX(
                                                    Insumos!C:C,
                                                    MATCH(
                                                        A480&amp;B480,
                                                        Insumos!I:I,
                                                        0)
                                                )="Terceirizados",
                                                INDEX(
                                                    Insumos!F:F,
                                                    MATCH(
                                                        A480&amp;B480,
                                                        Insumos!I:I,
                                                        0)
                                                ),
                                                0
                                            ),
                                            "Não encontrado"),
                                        IFERROR(
                                            INDEX(S:S,
                                                MATCH(
                                                    A480&amp;B480,AG:AG,
                                                    0)
                                            ),
                                            "Não encontrado")
                                    )</f>
        <v>0</v>
      </c>
      <c r="S480" s="20">
        <f>R480*G480/1</f>
        <v>0</v>
      </c>
      <c r="T480" s="20">
        <f>IF(
                        C480="INSUMO",
                                        IFERROR(
                                            IF(
                                                INDEX(
                                                    Insumos!C:C,
                                                    MATCH(
                                                        A480&amp;B480,
                                                        Insumos!I:I,
                                                        0)
                                                )="Comissionamento",
                                                INDEX(
                                                    Insumos!F:F,
                                                    MATCH(
                                                        A480&amp;B480,
                                                        Insumos!I:I,
                                                        0)
                                                ),
                                                0
                                            ),
                                            "Não encontrado"),
                                        IFERROR(
                                            INDEX(U:U,
                                                MATCH(
                                                    A480&amp;B480,AG:AG,
                                                    0)
                                            ),
                                            "Não encontrado")
                                    )</f>
        <v>0</v>
      </c>
      <c r="U480" s="20">
        <f>T480*G480/1</f>
        <v>0</v>
      </c>
      <c r="V480" s="20">
        <f>IF(
                        C480="INSUMO",
                                        IFERROR(
                                            IF(
                                                INDEX(
                                                    Insumos!C:C,
                                                    MATCH(
                                                        A480&amp;B480,
                                                        Insumos!I:I,
                                                        0)
                                                )="Verba",
                                                INDEX(
                                                    Insumos!F:F,
                                                    MATCH(
                                                        A480&amp;B480,
                                                        Insumos!I:I,
                                                        0)
                                                ),
                                                0
                                            ),
                                            "Não encontrado"),
                                        IFERROR(
                                            INDEX(W:W,
                                                MATCH(
                                                    A480&amp;B480,AG:AG,
                                                    0)
                                            ),
                                            "Não encontrado")
                                    )</f>
        <v>0</v>
      </c>
      <c r="W480" s="20">
        <f>V480*G480/1</f>
        <v>0</v>
      </c>
      <c r="X480" s="20">
        <f>IF(
                        C480="INSUMO",
                                        IFERROR(
                                            IF(
                                                INDEX(
                                                    Insumos!C:C,
                                                    MATCH(
                                                        A480&amp;B480,
                                                        Insumos!I:I,
                                                        0)
                                                )="Outro",
                                                INDEX(
                                                    Insumos!F:F,
                                                    MATCH(
                                                        A480&amp;B480,
                                                        Insumos!I:I,
                                                        0)
                                                ),
                                                0
                                            ),
                                            "Não encontrado"),
                                        IFERROR(
                                            INDEX(Y:Y,
                                                MATCH(
                                                    A480&amp;B480,AG:AG,
                                                    0)
                                            ),
                                            "Não encontrado")
                                    )</f>
        <v>0</v>
      </c>
      <c r="Y480" s="20">
        <f>X480*G480/1</f>
        <v>0</v>
      </c>
      <c r="Z480" s="20">
        <f>IF(
                            C480="INSUMO",
                            IFERROR(
                                INDEX(
                                    Insumos!F:F,
                                    MATCH(
                                        A480&amp;B480,
                                        Insumos!I:I,
                                        0)
                                ),
                                "Não encontrado"),
                            IFERROR(
                                INDEX(AA:AA,
                                    MATCH(
                                        A480&amp;B480,AG:AG,
                                        0)
                                ),
                                "Não encontrado")
                        )</f>
        <v>0.7</v>
      </c>
      <c r="AA480" s="20">
        <f>G480*Z480</f>
        <v>1617</v>
      </c>
      <c r="AB480" s="44"/>
      <c r="AC480" s="44"/>
      <c r="AD480" s="57" t="s">
        <v>89</v>
      </c>
      <c r="AE480" s="70"/>
      <c r="AF480" s="70"/>
    </row>
    <row r="481" spans="1:33" ht="25.5" x14ac:dyDescent="0.2">
      <c r="A481" s="63" t="s">
        <v>653</v>
      </c>
      <c r="B481" s="64" t="s">
        <v>98</v>
      </c>
      <c r="C481" s="65" t="s">
        <v>89</v>
      </c>
      <c r="D481" s="66" t="s">
        <v>488</v>
      </c>
      <c r="E481" s="66" t="s">
        <v>654</v>
      </c>
      <c r="F481" s="67" t="s">
        <v>511</v>
      </c>
      <c r="G481" s="22"/>
      <c r="H481" s="23"/>
      <c r="I481" s="23">
        <f>SUM(I482:I489)</f>
        <v>4.25</v>
      </c>
      <c r="J481" s="23"/>
      <c r="K481" s="23">
        <f>SUM(K482:K489)</f>
        <v>35.206640799999995</v>
      </c>
      <c r="L481" s="23"/>
      <c r="M481" s="23">
        <f>SUM(M482:M489)</f>
        <v>35.206640799999995</v>
      </c>
      <c r="N481" s="23"/>
      <c r="O481" s="23">
        <f>SUM(O482:O489)</f>
        <v>0</v>
      </c>
      <c r="P481" s="23"/>
      <c r="Q481" s="23">
        <f>SUM(Q482:Q489)</f>
        <v>0</v>
      </c>
      <c r="R481" s="23"/>
      <c r="S481" s="23">
        <f>SUM(S482:S489)</f>
        <v>0</v>
      </c>
      <c r="T481" s="23"/>
      <c r="U481" s="23">
        <f>SUM(U482:U489)</f>
        <v>0</v>
      </c>
      <c r="V481" s="23"/>
      <c r="W481" s="23">
        <f>SUM(W482:W489)</f>
        <v>0</v>
      </c>
      <c r="X481" s="23"/>
      <c r="Y481" s="23">
        <f>SUM(Y482:Y489)</f>
        <v>0</v>
      </c>
      <c r="Z481" s="23"/>
      <c r="AA481" s="23">
        <f>SUM(AA482:AA489)</f>
        <v>39.456640799999995</v>
      </c>
      <c r="AB481" s="43" t="s">
        <v>89</v>
      </c>
      <c r="AC481" s="43"/>
      <c r="AD481" s="66" t="s">
        <v>89</v>
      </c>
      <c r="AE481" s="68" t="s">
        <v>89</v>
      </c>
      <c r="AF481" s="68" t="s">
        <v>791</v>
      </c>
      <c r="AG481" t="str">
        <f>A481&amp;B481&amp;C481</f>
        <v>88264SINAPI</v>
      </c>
    </row>
    <row r="482" spans="1:33" ht="25.5" x14ac:dyDescent="0.2">
      <c r="A482" s="59" t="s">
        <v>853</v>
      </c>
      <c r="B482" s="60" t="s">
        <v>98</v>
      </c>
      <c r="C482" s="71" t="s">
        <v>46</v>
      </c>
      <c r="D482" s="61" t="s">
        <v>488</v>
      </c>
      <c r="E482" s="61" t="s">
        <v>854</v>
      </c>
      <c r="F482" s="17" t="s">
        <v>511</v>
      </c>
      <c r="G482" s="17">
        <v>1</v>
      </c>
      <c r="H482" s="21">
        <f>IF(
                        C482="INSUMO",
                                        IFERROR(
                                            IF(
                                                INDEX(
                                                    Insumos!C:C,
                                                    MATCH(
                                                        A482&amp;B482,
                                                        Insumos!I:I,
                                                        0)
                                                )="Material",
                                                INDEX(
                                                    Insumos!F:F,
                                                    MATCH(
                                                        A482&amp;B482,
                                                        Insumos!I:I,
                                                        0)
                                                ),
                                                0
                                            ),
                                            "Não encontrado"),
                                        IFERROR(
                                            INDEX(I:I,
                                                MATCH(
                                                    A482&amp;B482,AG:AG,
                                                    0)
                                            ),
                                            "Não encontrado")
                                    )</f>
        <v>0</v>
      </c>
      <c r="I482" s="21">
        <f t="shared" ref="I482:I489" si="173">H482*G482/1</f>
        <v>0</v>
      </c>
      <c r="J482" s="21">
        <f t="shared" ref="J482:K489" si="174">T482 + N482 + L482 + X482 + R482 + P482 + V482</f>
        <v>1.2666407999999998</v>
      </c>
      <c r="K482" s="21">
        <f t="shared" si="174"/>
        <v>1.2666407999999998</v>
      </c>
      <c r="L482" s="21">
        <f>IF(
                        C482="INSUMO",
                                        IFERROR(
                                            IF(
                                                INDEX(
                                                    Insumos!C:C,
                                                    MATCH(
                                                        A482&amp;B482,
                                                        Insumos!I:I,
                                                        0)
                                                )="Mao_obra",
                                                INDEX(
                                                    Insumos!F:F,
                                                    MATCH(
                                                        A482&amp;B482,
                                                        Insumos!I:I,
                                                        0)
                                                ),
                                                0
                                            ),
                                            "Não encontrado"),
                                        IFERROR(
                                            INDEX(M:M,
                                                MATCH(
                                                    A482&amp;B482,AG:AG,
                                                    0)
                                            ),
                                            "Não encontrado")
                                    )</f>
        <v>1.2666407999999998</v>
      </c>
      <c r="M482" s="21">
        <f t="shared" ref="M482:M489" si="175">L482*G482/1</f>
        <v>1.2666407999999998</v>
      </c>
      <c r="N482" s="21">
        <f>IF(
                        C482="INSUMO",
                                        IFERROR(
                                            IF(
                                                INDEX(
                                                    Insumos!C:C,
                                                    MATCH(
                                                        A482&amp;B482,
                                                        Insumos!I:I,
                                                        0)
                                                )="Equipamento",
                                                INDEX(
                                                    Insumos!F:F,
                                                    MATCH(
                                                        A482&amp;B482,
                                                        Insumos!I:I,
                                                        0)
                                                ),
                                                0
                                            ),
                                            "Não encontrado"),
                                        IFERROR(
                                            INDEX(O:O,
                                                MATCH(
                                                    A482&amp;B482,AG:AG,
                                                    0)
                                            ),
                                            "Não encontrado")
                                    )</f>
        <v>0</v>
      </c>
      <c r="O482" s="21">
        <f t="shared" ref="O482:O489" si="176">N482*G482/1</f>
        <v>0</v>
      </c>
      <c r="P482" s="21">
        <f>IF(
                        C482="INSUMO",
                                        IFERROR(
                                            IF(
                                                INDEX(
                                                    Insumos!C:C,
                                                    MATCH(
                                                        A482&amp;B482,
                                                        Insumos!I:I,
                                                        0)
                                                )="Transporte",
                                                INDEX(
                                                    Insumos!F:F,
                                                    MATCH(
                                                        A482&amp;B482,
                                                        Insumos!I:I,
                                                        0)
                                                ),
                                                0
                                            ),
                                            "Não encontrado"),
                                        IFERROR(
                                            INDEX(Q:Q,
                                                MATCH(
                                                    A482&amp;B482,AG:AG,
                                                    0)
                                            ),
                                            "Não encontrado")
                                    )</f>
        <v>0</v>
      </c>
      <c r="Q482" s="21">
        <f t="shared" ref="Q482:Q489" si="177">P482*G482/1</f>
        <v>0</v>
      </c>
      <c r="R482" s="21">
        <f>IF(
                        C482="INSUMO",
                                        IFERROR(
                                            IF(
                                                INDEX(
                                                    Insumos!C:C,
                                                    MATCH(
                                                        A482&amp;B482,
                                                        Insumos!I:I,
                                                        0)
                                                )="Terceirizados",
                                                INDEX(
                                                    Insumos!F:F,
                                                    MATCH(
                                                        A482&amp;B482,
                                                        Insumos!I:I,
                                                        0)
                                                ),
                                                0
                                            ),
                                            "Não encontrado"),
                                        IFERROR(
                                            INDEX(S:S,
                                                MATCH(
                                                    A482&amp;B482,AG:AG,
                                                    0)
                                            ),
                                            "Não encontrado")
                                    )</f>
        <v>0</v>
      </c>
      <c r="S482" s="21">
        <f t="shared" ref="S482:S489" si="178">R482*G482/1</f>
        <v>0</v>
      </c>
      <c r="T482" s="21">
        <f>IF(
                        C482="INSUMO",
                                        IFERROR(
                                            IF(
                                                INDEX(
                                                    Insumos!C:C,
                                                    MATCH(
                                                        A482&amp;B482,
                                                        Insumos!I:I,
                                                        0)
                                                )="Comissionamento",
                                                INDEX(
                                                    Insumos!F:F,
                                                    MATCH(
                                                        A482&amp;B482,
                                                        Insumos!I:I,
                                                        0)
                                                ),
                                                0
                                            ),
                                            "Não encontrado"),
                                        IFERROR(
                                            INDEX(U:U,
                                                MATCH(
                                                    A482&amp;B482,AG:AG,
                                                    0)
                                            ),
                                            "Não encontrado")
                                    )</f>
        <v>0</v>
      </c>
      <c r="U482" s="21">
        <f t="shared" ref="U482:U489" si="179">T482*G482/1</f>
        <v>0</v>
      </c>
      <c r="V482" s="21">
        <f>IF(
                        C482="INSUMO",
                                        IFERROR(
                                            IF(
                                                INDEX(
                                                    Insumos!C:C,
                                                    MATCH(
                                                        A482&amp;B482,
                                                        Insumos!I:I,
                                                        0)
                                                )="Verba",
                                                INDEX(
                                                    Insumos!F:F,
                                                    MATCH(
                                                        A482&amp;B482,
                                                        Insumos!I:I,
                                                        0)
                                                ),
                                                0
                                            ),
                                            "Não encontrado"),
                                        IFERROR(
                                            INDEX(W:W,
                                                MATCH(
                                                    A482&amp;B482,AG:AG,
                                                    0)
                                            ),
                                            "Não encontrado")
                                    )</f>
        <v>0</v>
      </c>
      <c r="W482" s="21">
        <f t="shared" ref="W482:W489" si="180">V482*G482/1</f>
        <v>0</v>
      </c>
      <c r="X482" s="21">
        <f>IF(
                        C482="INSUMO",
                                        IFERROR(
                                            IF(
                                                INDEX(
                                                    Insumos!C:C,
                                                    MATCH(
                                                        A482&amp;B482,
                                                        Insumos!I:I,
                                                        0)
                                                )="Outro",
                                                INDEX(
                                                    Insumos!F:F,
                                                    MATCH(
                                                        A482&amp;B482,
                                                        Insumos!I:I,
                                                        0)
                                                ),
                                                0
                                            ),
                                            "Não encontrado"),
                                        IFERROR(
                                            INDEX(Y:Y,
                                                MATCH(
                                                    A482&amp;B482,AG:AG,
                                                    0)
                                            ),
                                            "Não encontrado")
                                    )</f>
        <v>0</v>
      </c>
      <c r="Y482" s="21">
        <f t="shared" ref="Y482:Y489" si="181">X482*G482/1</f>
        <v>0</v>
      </c>
      <c r="Z482" s="21">
        <f>IF(
                            C482="INSUMO",
                            IFERROR(
                                INDEX(
                                    Insumos!F:F,
                                    MATCH(
                                        A482&amp;B482,
                                        Insumos!I:I,
                                        0)
                                ),
                                "Não encontrado"),
                            IFERROR(
                                INDEX(AA:AA,
                                    MATCH(
                                        A482&amp;B482,AG:AG,
                                        0)
                                ),
                                "Não encontrado")
                        )</f>
        <v>1.2666407999999998</v>
      </c>
      <c r="AA482" s="21">
        <f t="shared" ref="AA482:AA489" si="182">G482*Z482</f>
        <v>1.2666407999999998</v>
      </c>
      <c r="AB482" s="45"/>
      <c r="AC482" s="45"/>
      <c r="AD482" s="61" t="s">
        <v>89</v>
      </c>
      <c r="AE482" s="72"/>
      <c r="AF482" s="72"/>
    </row>
    <row r="483" spans="1:33" ht="25.5" x14ac:dyDescent="0.2">
      <c r="A483" s="54" t="s">
        <v>855</v>
      </c>
      <c r="B483" s="55" t="s">
        <v>98</v>
      </c>
      <c r="C483" s="69" t="s">
        <v>58</v>
      </c>
      <c r="D483" s="57" t="s">
        <v>488</v>
      </c>
      <c r="E483" s="57" t="s">
        <v>856</v>
      </c>
      <c r="F483" s="16" t="s">
        <v>511</v>
      </c>
      <c r="G483" s="16">
        <v>1</v>
      </c>
      <c r="H483" s="20">
        <f>IF(
                        C483="INSUMO",
                                        IFERROR(
                                            IF(
                                                INDEX(
                                                    Insumos!C:C,
                                                    MATCH(
                                                        A483&amp;B483,
                                                        Insumos!I:I,
                                                        0)
                                                )="Material",
                                                INDEX(
                                                    Insumos!F:F,
                                                    MATCH(
                                                        A483&amp;B483,
                                                        Insumos!I:I,
                                                        0)
                                                ),
                                                0
                                            ),
                                            "Não encontrado"),
                                        IFERROR(
                                            INDEX(I:I,
                                                MATCH(
                                                    A483&amp;B483,AG:AG,
                                                    0)
                                            ),
                                            "Não encontrado")
                                    )</f>
        <v>1.26</v>
      </c>
      <c r="I483" s="20">
        <f t="shared" si="173"/>
        <v>1.26</v>
      </c>
      <c r="J483" s="20">
        <f t="shared" si="174"/>
        <v>0</v>
      </c>
      <c r="K483" s="20">
        <f t="shared" si="174"/>
        <v>0</v>
      </c>
      <c r="L483" s="20">
        <f>IF(
                        C483="INSUMO",
                                        IFERROR(
                                            IF(
                                                INDEX(
                                                    Insumos!C:C,
                                                    MATCH(
                                                        A483&amp;B483,
                                                        Insumos!I:I,
                                                        0)
                                                )="Mao_obra",
                                                INDEX(
                                                    Insumos!F:F,
                                                    MATCH(
                                                        A483&amp;B483,
                                                        Insumos!I:I,
                                                        0)
                                                ),
                                                0
                                            ),
                                            "Não encontrado"),
                                        IFERROR(
                                            INDEX(M:M,
                                                MATCH(
                                                    A483&amp;B483,AG:AG,
                                                    0)
                                            ),
                                            "Não encontrado")
                                    )</f>
        <v>0</v>
      </c>
      <c r="M483" s="20">
        <f t="shared" si="175"/>
        <v>0</v>
      </c>
      <c r="N483" s="20">
        <f>IF(
                        C483="INSUMO",
                                        IFERROR(
                                            IF(
                                                INDEX(
                                                    Insumos!C:C,
                                                    MATCH(
                                                        A483&amp;B483,
                                                        Insumos!I:I,
                                                        0)
                                                )="Equipamento",
                                                INDEX(
                                                    Insumos!F:F,
                                                    MATCH(
                                                        A483&amp;B483,
                                                        Insumos!I:I,
                                                        0)
                                                ),
                                                0
                                            ),
                                            "Não encontrado"),
                                        IFERROR(
                                            INDEX(O:O,
                                                MATCH(
                                                    A483&amp;B483,AG:AG,
                                                    0)
                                            ),
                                            "Não encontrado")
                                    )</f>
        <v>0</v>
      </c>
      <c r="O483" s="20">
        <f t="shared" si="176"/>
        <v>0</v>
      </c>
      <c r="P483" s="20">
        <f>IF(
                        C483="INSUMO",
                                        IFERROR(
                                            IF(
                                                INDEX(
                                                    Insumos!C:C,
                                                    MATCH(
                                                        A483&amp;B483,
                                                        Insumos!I:I,
                                                        0)
                                                )="Transporte",
                                                INDEX(
                                                    Insumos!F:F,
                                                    MATCH(
                                                        A483&amp;B483,
                                                        Insumos!I:I,
                                                        0)
                                                ),
                                                0
                                            ),
                                            "Não encontrado"),
                                        IFERROR(
                                            INDEX(Q:Q,
                                                MATCH(
                                                    A483&amp;B483,AG:AG,
                                                    0)
                                            ),
                                            "Não encontrado")
                                    )</f>
        <v>0</v>
      </c>
      <c r="Q483" s="20">
        <f t="shared" si="177"/>
        <v>0</v>
      </c>
      <c r="R483" s="20">
        <f>IF(
                        C483="INSUMO",
                                        IFERROR(
                                            IF(
                                                INDEX(
                                                    Insumos!C:C,
                                                    MATCH(
                                                        A483&amp;B483,
                                                        Insumos!I:I,
                                                        0)
                                                )="Terceirizados",
                                                INDEX(
                                                    Insumos!F:F,
                                                    MATCH(
                                                        A483&amp;B483,
                                                        Insumos!I:I,
                                                        0)
                                                ),
                                                0
                                            ),
                                            "Não encontrado"),
                                        IFERROR(
                                            INDEX(S:S,
                                                MATCH(
                                                    A483&amp;B483,AG:AG,
                                                    0)
                                            ),
                                            "Não encontrado")
                                    )</f>
        <v>0</v>
      </c>
      <c r="S483" s="20">
        <f t="shared" si="178"/>
        <v>0</v>
      </c>
      <c r="T483" s="20">
        <f>IF(
                        C483="INSUMO",
                                        IFERROR(
                                            IF(
                                                INDEX(
                                                    Insumos!C:C,
                                                    MATCH(
                                                        A483&amp;B483,
                                                        Insumos!I:I,
                                                        0)
                                                )="Comissionamento",
                                                INDEX(
                                                    Insumos!F:F,
                                                    MATCH(
                                                        A483&amp;B483,
                                                        Insumos!I:I,
                                                        0)
                                                ),
                                                0
                                            ),
                                            "Não encontrado"),
                                        IFERROR(
                                            INDEX(U:U,
                                                MATCH(
                                                    A483&amp;B483,AG:AG,
                                                    0)
                                            ),
                                            "Não encontrado")
                                    )</f>
        <v>0</v>
      </c>
      <c r="U483" s="20">
        <f t="shared" si="179"/>
        <v>0</v>
      </c>
      <c r="V483" s="20">
        <f>IF(
                        C483="INSUMO",
                                        IFERROR(
                                            IF(
                                                INDEX(
                                                    Insumos!C:C,
                                                    MATCH(
                                                        A483&amp;B483,
                                                        Insumos!I:I,
                                                        0)
                                                )="Verba",
                                                INDEX(
                                                    Insumos!F:F,
                                                    MATCH(
                                                        A483&amp;B483,
                                                        Insumos!I:I,
                                                        0)
                                                ),
                                                0
                                            ),
                                            "Não encontrado"),
                                        IFERROR(
                                            INDEX(W:W,
                                                MATCH(
                                                    A483&amp;B483,AG:AG,
                                                    0)
                                            ),
                                            "Não encontrado")
                                    )</f>
        <v>0</v>
      </c>
      <c r="W483" s="20">
        <f t="shared" si="180"/>
        <v>0</v>
      </c>
      <c r="X483" s="20">
        <f>IF(
                        C483="INSUMO",
                                        IFERROR(
                                            IF(
                                                INDEX(
                                                    Insumos!C:C,
                                                    MATCH(
                                                        A483&amp;B483,
                                                        Insumos!I:I,
                                                        0)
                                                )="Outro",
                                                INDEX(
                                                    Insumos!F:F,
                                                    MATCH(
                                                        A483&amp;B483,
                                                        Insumos!I:I,
                                                        0)
                                                ),
                                                0
                                            ),
                                            "Não encontrado"),
                                        IFERROR(
                                            INDEX(Y:Y,
                                                MATCH(
                                                    A483&amp;B483,AG:AG,
                                                    0)
                                            ),
                                            "Não encontrado")
                                    )</f>
        <v>0</v>
      </c>
      <c r="Y483" s="20">
        <f t="shared" si="181"/>
        <v>0</v>
      </c>
      <c r="Z483" s="20">
        <f>IF(
                            C483="INSUMO",
                            IFERROR(
                                INDEX(
                                    Insumos!F:F,
                                    MATCH(
                                        A483&amp;B483,
                                        Insumos!I:I,
                                        0)
                                ),
                                "Não encontrado"),
                            IFERROR(
                                INDEX(AA:AA,
                                    MATCH(
                                        A483&amp;B483,AG:AG,
                                        0)
                                ),
                                "Não encontrado")
                        )</f>
        <v>1.26</v>
      </c>
      <c r="AA483" s="20">
        <f t="shared" si="182"/>
        <v>1.26</v>
      </c>
      <c r="AB483" s="44"/>
      <c r="AC483" s="44"/>
      <c r="AD483" s="57" t="s">
        <v>89</v>
      </c>
      <c r="AE483" s="70"/>
      <c r="AF483" s="70"/>
    </row>
    <row r="484" spans="1:33" ht="25.5" x14ac:dyDescent="0.2">
      <c r="A484" s="59" t="s">
        <v>857</v>
      </c>
      <c r="B484" s="60" t="s">
        <v>98</v>
      </c>
      <c r="C484" s="71" t="s">
        <v>58</v>
      </c>
      <c r="D484" s="61" t="s">
        <v>488</v>
      </c>
      <c r="E484" s="61" t="s">
        <v>858</v>
      </c>
      <c r="F484" s="17" t="s">
        <v>511</v>
      </c>
      <c r="G484" s="17">
        <v>1</v>
      </c>
      <c r="H484" s="21">
        <f>IF(
                        C484="INSUMO",
                                        IFERROR(
                                            IF(
                                                INDEX(
                                                    Insumos!C:C,
                                                    MATCH(
                                                        A484&amp;B484,
                                                        Insumos!I:I,
                                                        0)
                                                )="Material",
                                                INDEX(
                                                    Insumos!F:F,
                                                    MATCH(
                                                        A484&amp;B484,
                                                        Insumos!I:I,
                                                        0)
                                                ),
                                                0
                                            ),
                                            "Não encontrado"),
                                        IFERROR(
                                            INDEX(I:I,
                                                MATCH(
                                                    A484&amp;B484,AG:AG,
                                                    0)
                                            ),
                                            "Não encontrado")
                                    )</f>
        <v>0.86</v>
      </c>
      <c r="I484" s="21">
        <f t="shared" si="173"/>
        <v>0.86</v>
      </c>
      <c r="J484" s="21">
        <f t="shared" si="174"/>
        <v>0</v>
      </c>
      <c r="K484" s="21">
        <f t="shared" si="174"/>
        <v>0</v>
      </c>
      <c r="L484" s="21">
        <f>IF(
                        C484="INSUMO",
                                        IFERROR(
                                            IF(
                                                INDEX(
                                                    Insumos!C:C,
                                                    MATCH(
                                                        A484&amp;B484,
                                                        Insumos!I:I,
                                                        0)
                                                )="Mao_obra",
                                                INDEX(
                                                    Insumos!F:F,
                                                    MATCH(
                                                        A484&amp;B484,
                                                        Insumos!I:I,
                                                        0)
                                                ),
                                                0
                                            ),
                                            "Não encontrado"),
                                        IFERROR(
                                            INDEX(M:M,
                                                MATCH(
                                                    A484&amp;B484,AG:AG,
                                                    0)
                                            ),
                                            "Não encontrado")
                                    )</f>
        <v>0</v>
      </c>
      <c r="M484" s="21">
        <f t="shared" si="175"/>
        <v>0</v>
      </c>
      <c r="N484" s="21">
        <f>IF(
                        C484="INSUMO",
                                        IFERROR(
                                            IF(
                                                INDEX(
                                                    Insumos!C:C,
                                                    MATCH(
                                                        A484&amp;B484,
                                                        Insumos!I:I,
                                                        0)
                                                )="Equipamento",
                                                INDEX(
                                                    Insumos!F:F,
                                                    MATCH(
                                                        A484&amp;B484,
                                                        Insumos!I:I,
                                                        0)
                                                ),
                                                0
                                            ),
                                            "Não encontrado"),
                                        IFERROR(
                                            INDEX(O:O,
                                                MATCH(
                                                    A484&amp;B484,AG:AG,
                                                    0)
                                            ),
                                            "Não encontrado")
                                    )</f>
        <v>0</v>
      </c>
      <c r="O484" s="21">
        <f t="shared" si="176"/>
        <v>0</v>
      </c>
      <c r="P484" s="21">
        <f>IF(
                        C484="INSUMO",
                                        IFERROR(
                                            IF(
                                                INDEX(
                                                    Insumos!C:C,
                                                    MATCH(
                                                        A484&amp;B484,
                                                        Insumos!I:I,
                                                        0)
                                                )="Transporte",
                                                INDEX(
                                                    Insumos!F:F,
                                                    MATCH(
                                                        A484&amp;B484,
                                                        Insumos!I:I,
                                                        0)
                                                ),
                                                0
                                            ),
                                            "Não encontrado"),
                                        IFERROR(
                                            INDEX(Q:Q,
                                                MATCH(
                                                    A484&amp;B484,AG:AG,
                                                    0)
                                            ),
                                            "Não encontrado")
                                    )</f>
        <v>0</v>
      </c>
      <c r="Q484" s="21">
        <f t="shared" si="177"/>
        <v>0</v>
      </c>
      <c r="R484" s="21">
        <f>IF(
                        C484="INSUMO",
                                        IFERROR(
                                            IF(
                                                INDEX(
                                                    Insumos!C:C,
                                                    MATCH(
                                                        A484&amp;B484,
                                                        Insumos!I:I,
                                                        0)
                                                )="Terceirizados",
                                                INDEX(
                                                    Insumos!F:F,
                                                    MATCH(
                                                        A484&amp;B484,
                                                        Insumos!I:I,
                                                        0)
                                                ),
                                                0
                                            ),
                                            "Não encontrado"),
                                        IFERROR(
                                            INDEX(S:S,
                                                MATCH(
                                                    A484&amp;B484,AG:AG,
                                                    0)
                                            ),
                                            "Não encontrado")
                                    )</f>
        <v>0</v>
      </c>
      <c r="S484" s="21">
        <f t="shared" si="178"/>
        <v>0</v>
      </c>
      <c r="T484" s="21">
        <f>IF(
                        C484="INSUMO",
                                        IFERROR(
                                            IF(
                                                INDEX(
                                                    Insumos!C:C,
                                                    MATCH(
                                                        A484&amp;B484,
                                                        Insumos!I:I,
                                                        0)
                                                )="Comissionamento",
                                                INDEX(
                                                    Insumos!F:F,
                                                    MATCH(
                                                        A484&amp;B484,
                                                        Insumos!I:I,
                                                        0)
                                                ),
                                                0
                                            ),
                                            "Não encontrado"),
                                        IFERROR(
                                            INDEX(U:U,
                                                MATCH(
                                                    A484&amp;B484,AG:AG,
                                                    0)
                                            ),
                                            "Não encontrado")
                                    )</f>
        <v>0</v>
      </c>
      <c r="U484" s="21">
        <f t="shared" si="179"/>
        <v>0</v>
      </c>
      <c r="V484" s="21">
        <f>IF(
                        C484="INSUMO",
                                        IFERROR(
                                            IF(
                                                INDEX(
                                                    Insumos!C:C,
                                                    MATCH(
                                                        A484&amp;B484,
                                                        Insumos!I:I,
                                                        0)
                                                )="Verba",
                                                INDEX(
                                                    Insumos!F:F,
                                                    MATCH(
                                                        A484&amp;B484,
                                                        Insumos!I:I,
                                                        0)
                                                ),
                                                0
                                            ),
                                            "Não encontrado"),
                                        IFERROR(
                                            INDEX(W:W,
                                                MATCH(
                                                    A484&amp;B484,AG:AG,
                                                    0)
                                            ),
                                            "Não encontrado")
                                    )</f>
        <v>0</v>
      </c>
      <c r="W484" s="21">
        <f t="shared" si="180"/>
        <v>0</v>
      </c>
      <c r="X484" s="21">
        <f>IF(
                        C484="INSUMO",
                                        IFERROR(
                                            IF(
                                                INDEX(
                                                    Insumos!C:C,
                                                    MATCH(
                                                        A484&amp;B484,
                                                        Insumos!I:I,
                                                        0)
                                                )="Outro",
                                                INDEX(
                                                    Insumos!F:F,
                                                    MATCH(
                                                        A484&amp;B484,
                                                        Insumos!I:I,
                                                        0)
                                                ),
                                                0
                                            ),
                                            "Não encontrado"),
                                        IFERROR(
                                            INDEX(Y:Y,
                                                MATCH(
                                                    A484&amp;B484,AG:AG,
                                                    0)
                                            ),
                                            "Não encontrado")
                                    )</f>
        <v>0</v>
      </c>
      <c r="Y484" s="21">
        <f t="shared" si="181"/>
        <v>0</v>
      </c>
      <c r="Z484" s="21">
        <f>IF(
                            C484="INSUMO",
                            IFERROR(
                                INDEX(
                                    Insumos!F:F,
                                    MATCH(
                                        A484&amp;B484,
                                        Insumos!I:I,
                                        0)
                                ),
                                "Não encontrado"),
                            IFERROR(
                                INDEX(AA:AA,
                                    MATCH(
                                        A484&amp;B484,AG:AG,
                                        0)
                                ),
                                "Não encontrado")
                        )</f>
        <v>0.86</v>
      </c>
      <c r="AA484" s="21">
        <f t="shared" si="182"/>
        <v>0.86</v>
      </c>
      <c r="AB484" s="45"/>
      <c r="AC484" s="45"/>
      <c r="AD484" s="61" t="s">
        <v>89</v>
      </c>
      <c r="AE484" s="72"/>
      <c r="AF484" s="72"/>
    </row>
    <row r="485" spans="1:33" x14ac:dyDescent="0.2">
      <c r="A485" s="54" t="s">
        <v>798</v>
      </c>
      <c r="B485" s="55" t="s">
        <v>98</v>
      </c>
      <c r="C485" s="69" t="s">
        <v>58</v>
      </c>
      <c r="D485" s="57" t="s">
        <v>488</v>
      </c>
      <c r="E485" s="57" t="s">
        <v>799</v>
      </c>
      <c r="F485" s="16" t="s">
        <v>511</v>
      </c>
      <c r="G485" s="16">
        <v>1</v>
      </c>
      <c r="H485" s="20">
        <f>IF(
                        C485="INSUMO",
                                        IFERROR(
                                            IF(
                                                INDEX(
                                                    Insumos!C:C,
                                                    MATCH(
                                                        A485&amp;B485,
                                                        Insumos!I:I,
                                                        0)
                                                )="Material",
                                                INDEX(
                                                    Insumos!F:F,
                                                    MATCH(
                                                        A485&amp;B485,
                                                        Insumos!I:I,
                                                        0)
                                                ),
                                                0
                                            ),
                                            "Não encontrado"),
                                        IFERROR(
                                            INDEX(I:I,
                                                MATCH(
                                                    A485&amp;B485,AG:AG,
                                                    0)
                                            ),
                                            "Não encontrado")
                                    )</f>
        <v>0.08</v>
      </c>
      <c r="I485" s="20">
        <f t="shared" si="173"/>
        <v>0.08</v>
      </c>
      <c r="J485" s="20">
        <f t="shared" si="174"/>
        <v>0</v>
      </c>
      <c r="K485" s="20">
        <f t="shared" si="174"/>
        <v>0</v>
      </c>
      <c r="L485" s="20">
        <f>IF(
                        C485="INSUMO",
                                        IFERROR(
                                            IF(
                                                INDEX(
                                                    Insumos!C:C,
                                                    MATCH(
                                                        A485&amp;B485,
                                                        Insumos!I:I,
                                                        0)
                                                )="Mao_obra",
                                                INDEX(
                                                    Insumos!F:F,
                                                    MATCH(
                                                        A485&amp;B485,
                                                        Insumos!I:I,
                                                        0)
                                                ),
                                                0
                                            ),
                                            "Não encontrado"),
                                        IFERROR(
                                            INDEX(M:M,
                                                MATCH(
                                                    A485&amp;B485,AG:AG,
                                                    0)
                                            ),
                                            "Não encontrado")
                                    )</f>
        <v>0</v>
      </c>
      <c r="M485" s="20">
        <f t="shared" si="175"/>
        <v>0</v>
      </c>
      <c r="N485" s="20">
        <f>IF(
                        C485="INSUMO",
                                        IFERROR(
                                            IF(
                                                INDEX(
                                                    Insumos!C:C,
                                                    MATCH(
                                                        A485&amp;B485,
                                                        Insumos!I:I,
                                                        0)
                                                )="Equipamento",
                                                INDEX(
                                                    Insumos!F:F,
                                                    MATCH(
                                                        A485&amp;B485,
                                                        Insumos!I:I,
                                                        0)
                                                ),
                                                0
                                            ),
                                            "Não encontrado"),
                                        IFERROR(
                                            INDEX(O:O,
                                                MATCH(
                                                    A485&amp;B485,AG:AG,
                                                    0)
                                            ),
                                            "Não encontrado")
                                    )</f>
        <v>0</v>
      </c>
      <c r="O485" s="20">
        <f t="shared" si="176"/>
        <v>0</v>
      </c>
      <c r="P485" s="20">
        <f>IF(
                        C485="INSUMO",
                                        IFERROR(
                                            IF(
                                                INDEX(
                                                    Insumos!C:C,
                                                    MATCH(
                                                        A485&amp;B485,
                                                        Insumos!I:I,
                                                        0)
                                                )="Transporte",
                                                INDEX(
                                                    Insumos!F:F,
                                                    MATCH(
                                                        A485&amp;B485,
                                                        Insumos!I:I,
                                                        0)
                                                ),
                                                0
                                            ),
                                            "Não encontrado"),
                                        IFERROR(
                                            INDEX(Q:Q,
                                                MATCH(
                                                    A485&amp;B485,AG:AG,
                                                    0)
                                            ),
                                            "Não encontrado")
                                    )</f>
        <v>0</v>
      </c>
      <c r="Q485" s="20">
        <f t="shared" si="177"/>
        <v>0</v>
      </c>
      <c r="R485" s="20">
        <f>IF(
                        C485="INSUMO",
                                        IFERROR(
                                            IF(
                                                INDEX(
                                                    Insumos!C:C,
                                                    MATCH(
                                                        A485&amp;B485,
                                                        Insumos!I:I,
                                                        0)
                                                )="Terceirizados",
                                                INDEX(
                                                    Insumos!F:F,
                                                    MATCH(
                                                        A485&amp;B485,
                                                        Insumos!I:I,
                                                        0)
                                                ),
                                                0
                                            ),
                                            "Não encontrado"),
                                        IFERROR(
                                            INDEX(S:S,
                                                MATCH(
                                                    A485&amp;B485,AG:AG,
                                                    0)
                                            ),
                                            "Não encontrado")
                                    )</f>
        <v>0</v>
      </c>
      <c r="S485" s="20">
        <f t="shared" si="178"/>
        <v>0</v>
      </c>
      <c r="T485" s="20">
        <f>IF(
                        C485="INSUMO",
                                        IFERROR(
                                            IF(
                                                INDEX(
                                                    Insumos!C:C,
                                                    MATCH(
                                                        A485&amp;B485,
                                                        Insumos!I:I,
                                                        0)
                                                )="Comissionamento",
                                                INDEX(
                                                    Insumos!F:F,
                                                    MATCH(
                                                        A485&amp;B485,
                                                        Insumos!I:I,
                                                        0)
                                                ),
                                                0
                                            ),
                                            "Não encontrado"),
                                        IFERROR(
                                            INDEX(U:U,
                                                MATCH(
                                                    A485&amp;B485,AG:AG,
                                                    0)
                                            ),
                                            "Não encontrado")
                                    )</f>
        <v>0</v>
      </c>
      <c r="U485" s="20">
        <f t="shared" si="179"/>
        <v>0</v>
      </c>
      <c r="V485" s="20">
        <f>IF(
                        C485="INSUMO",
                                        IFERROR(
                                            IF(
                                                INDEX(
                                                    Insumos!C:C,
                                                    MATCH(
                                                        A485&amp;B485,
                                                        Insumos!I:I,
                                                        0)
                                                )="Verba",
                                                INDEX(
                                                    Insumos!F:F,
                                                    MATCH(
                                                        A485&amp;B485,
                                                        Insumos!I:I,
                                                        0)
                                                ),
                                                0
                                            ),
                                            "Não encontrado"),
                                        IFERROR(
                                            INDEX(W:W,
                                                MATCH(
                                                    A485&amp;B485,AG:AG,
                                                    0)
                                            ),
                                            "Não encontrado")
                                    )</f>
        <v>0</v>
      </c>
      <c r="W485" s="20">
        <f t="shared" si="180"/>
        <v>0</v>
      </c>
      <c r="X485" s="20">
        <f>IF(
                        C485="INSUMO",
                                        IFERROR(
                                            IF(
                                                INDEX(
                                                    Insumos!C:C,
                                                    MATCH(
                                                        A485&amp;B485,
                                                        Insumos!I:I,
                                                        0)
                                                )="Outro",
                                                INDEX(
                                                    Insumos!F:F,
                                                    MATCH(
                                                        A485&amp;B485,
                                                        Insumos!I:I,
                                                        0)
                                                ),
                                                0
                                            ),
                                            "Não encontrado"),
                                        IFERROR(
                                            INDEX(Y:Y,
                                                MATCH(
                                                    A485&amp;B485,AG:AG,
                                                    0)
                                            ),
                                            "Não encontrado")
                                    )</f>
        <v>0</v>
      </c>
      <c r="Y485" s="20">
        <f t="shared" si="181"/>
        <v>0</v>
      </c>
      <c r="Z485" s="20">
        <f>IF(
                            C485="INSUMO",
                            IFERROR(
                                INDEX(
                                    Insumos!F:F,
                                    MATCH(
                                        A485&amp;B485,
                                        Insumos!I:I,
                                        0)
                                ),
                                "Não encontrado"),
                            IFERROR(
                                INDEX(AA:AA,
                                    MATCH(
                                        A485&amp;B485,AG:AG,
                                        0)
                                ),
                                "Não encontrado")
                        )</f>
        <v>0.08</v>
      </c>
      <c r="AA485" s="20">
        <f t="shared" si="182"/>
        <v>0.08</v>
      </c>
      <c r="AB485" s="44"/>
      <c r="AC485" s="44"/>
      <c r="AD485" s="57" t="s">
        <v>89</v>
      </c>
      <c r="AE485" s="70"/>
      <c r="AF485" s="70"/>
    </row>
    <row r="486" spans="1:33" x14ac:dyDescent="0.2">
      <c r="A486" s="59" t="s">
        <v>800</v>
      </c>
      <c r="B486" s="60" t="s">
        <v>98</v>
      </c>
      <c r="C486" s="71" t="s">
        <v>58</v>
      </c>
      <c r="D486" s="61" t="s">
        <v>488</v>
      </c>
      <c r="E486" s="61" t="s">
        <v>801</v>
      </c>
      <c r="F486" s="17" t="s">
        <v>511</v>
      </c>
      <c r="G486" s="17">
        <v>1</v>
      </c>
      <c r="H486" s="21">
        <f>IF(
                        C486="INSUMO",
                                        IFERROR(
                                            IF(
                                                INDEX(
                                                    Insumos!C:C,
                                                    MATCH(
                                                        A486&amp;B486,
                                                        Insumos!I:I,
                                                        0)
                                                )="Material",
                                                INDEX(
                                                    Insumos!F:F,
                                                    MATCH(
                                                        A486&amp;B486,
                                                        Insumos!I:I,
                                                        0)
                                                ),
                                                0
                                            ),
                                            "Não encontrado"),
                                        IFERROR(
                                            INDEX(I:I,
                                                MATCH(
                                                    A486&amp;B486,AG:AG,
                                                    0)
                                            ),
                                            "Não encontrado")
                                    )</f>
        <v>1.43</v>
      </c>
      <c r="I486" s="21">
        <f t="shared" si="173"/>
        <v>1.43</v>
      </c>
      <c r="J486" s="21">
        <f t="shared" si="174"/>
        <v>0</v>
      </c>
      <c r="K486" s="21">
        <f t="shared" si="174"/>
        <v>0</v>
      </c>
      <c r="L486" s="21">
        <f>IF(
                        C486="INSUMO",
                                        IFERROR(
                                            IF(
                                                INDEX(
                                                    Insumos!C:C,
                                                    MATCH(
                                                        A486&amp;B486,
                                                        Insumos!I:I,
                                                        0)
                                                )="Mao_obra",
                                                INDEX(
                                                    Insumos!F:F,
                                                    MATCH(
                                                        A486&amp;B486,
                                                        Insumos!I:I,
                                                        0)
                                                ),
                                                0
                                            ),
                                            "Não encontrado"),
                                        IFERROR(
                                            INDEX(M:M,
                                                MATCH(
                                                    A486&amp;B486,AG:AG,
                                                    0)
                                            ),
                                            "Não encontrado")
                                    )</f>
        <v>0</v>
      </c>
      <c r="M486" s="21">
        <f t="shared" si="175"/>
        <v>0</v>
      </c>
      <c r="N486" s="21">
        <f>IF(
                        C486="INSUMO",
                                        IFERROR(
                                            IF(
                                                INDEX(
                                                    Insumos!C:C,
                                                    MATCH(
                                                        A486&amp;B486,
                                                        Insumos!I:I,
                                                        0)
                                                )="Equipamento",
                                                INDEX(
                                                    Insumos!F:F,
                                                    MATCH(
                                                        A486&amp;B486,
                                                        Insumos!I:I,
                                                        0)
                                                ),
                                                0
                                            ),
                                            "Não encontrado"),
                                        IFERROR(
                                            INDEX(O:O,
                                                MATCH(
                                                    A486&amp;B486,AG:AG,
                                                    0)
                                            ),
                                            "Não encontrado")
                                    )</f>
        <v>0</v>
      </c>
      <c r="O486" s="21">
        <f t="shared" si="176"/>
        <v>0</v>
      </c>
      <c r="P486" s="21">
        <f>IF(
                        C486="INSUMO",
                                        IFERROR(
                                            IF(
                                                INDEX(
                                                    Insumos!C:C,
                                                    MATCH(
                                                        A486&amp;B486,
                                                        Insumos!I:I,
                                                        0)
                                                )="Transporte",
                                                INDEX(
                                                    Insumos!F:F,
                                                    MATCH(
                                                        A486&amp;B486,
                                                        Insumos!I:I,
                                                        0)
                                                ),
                                                0
                                            ),
                                            "Não encontrado"),
                                        IFERROR(
                                            INDEX(Q:Q,
                                                MATCH(
                                                    A486&amp;B486,AG:AG,
                                                    0)
                                            ),
                                            "Não encontrado")
                                    )</f>
        <v>0</v>
      </c>
      <c r="Q486" s="21">
        <f t="shared" si="177"/>
        <v>0</v>
      </c>
      <c r="R486" s="21">
        <f>IF(
                        C486="INSUMO",
                                        IFERROR(
                                            IF(
                                                INDEX(
                                                    Insumos!C:C,
                                                    MATCH(
                                                        A486&amp;B486,
                                                        Insumos!I:I,
                                                        0)
                                                )="Terceirizados",
                                                INDEX(
                                                    Insumos!F:F,
                                                    MATCH(
                                                        A486&amp;B486,
                                                        Insumos!I:I,
                                                        0)
                                                ),
                                                0
                                            ),
                                            "Não encontrado"),
                                        IFERROR(
                                            INDEX(S:S,
                                                MATCH(
                                                    A486&amp;B486,AG:AG,
                                                    0)
                                            ),
                                            "Não encontrado")
                                    )</f>
        <v>0</v>
      </c>
      <c r="S486" s="21">
        <f t="shared" si="178"/>
        <v>0</v>
      </c>
      <c r="T486" s="21">
        <f>IF(
                        C486="INSUMO",
                                        IFERROR(
                                            IF(
                                                INDEX(
                                                    Insumos!C:C,
                                                    MATCH(
                                                        A486&amp;B486,
                                                        Insumos!I:I,
                                                        0)
                                                )="Comissionamento",
                                                INDEX(
                                                    Insumos!F:F,
                                                    MATCH(
                                                        A486&amp;B486,
                                                        Insumos!I:I,
                                                        0)
                                                ),
                                                0
                                            ),
                                            "Não encontrado"),
                                        IFERROR(
                                            INDEX(U:U,
                                                MATCH(
                                                    A486&amp;B486,AG:AG,
                                                    0)
                                            ),
                                            "Não encontrado")
                                    )</f>
        <v>0</v>
      </c>
      <c r="U486" s="21">
        <f t="shared" si="179"/>
        <v>0</v>
      </c>
      <c r="V486" s="21">
        <f>IF(
                        C486="INSUMO",
                                        IFERROR(
                                            IF(
                                                INDEX(
                                                    Insumos!C:C,
                                                    MATCH(
                                                        A486&amp;B486,
                                                        Insumos!I:I,
                                                        0)
                                                )="Verba",
                                                INDEX(
                                                    Insumos!F:F,
                                                    MATCH(
                                                        A486&amp;B486,
                                                        Insumos!I:I,
                                                        0)
                                                ),
                                                0
                                            ),
                                            "Não encontrado"),
                                        IFERROR(
                                            INDEX(W:W,
                                                MATCH(
                                                    A486&amp;B486,AG:AG,
                                                    0)
                                            ),
                                            "Não encontrado")
                                    )</f>
        <v>0</v>
      </c>
      <c r="W486" s="21">
        <f t="shared" si="180"/>
        <v>0</v>
      </c>
      <c r="X486" s="21">
        <f>IF(
                        C486="INSUMO",
                                        IFERROR(
                                            IF(
                                                INDEX(
                                                    Insumos!C:C,
                                                    MATCH(
                                                        A486&amp;B486,
                                                        Insumos!I:I,
                                                        0)
                                                )="Outro",
                                                INDEX(
                                                    Insumos!F:F,
                                                    MATCH(
                                                        A486&amp;B486,
                                                        Insumos!I:I,
                                                        0)
                                                ),
                                                0
                                            ),
                                            "Não encontrado"),
                                        IFERROR(
                                            INDEX(Y:Y,
                                                MATCH(
                                                    A486&amp;B486,AG:AG,
                                                    0)
                                            ),
                                            "Não encontrado")
                                    )</f>
        <v>0</v>
      </c>
      <c r="Y486" s="21">
        <f t="shared" si="181"/>
        <v>0</v>
      </c>
      <c r="Z486" s="21">
        <f>IF(
                            C486="INSUMO",
                            IFERROR(
                                INDEX(
                                    Insumos!F:F,
                                    MATCH(
                                        A486&amp;B486,
                                        Insumos!I:I,
                                        0)
                                ),
                                "Não encontrado"),
                            IFERROR(
                                INDEX(AA:AA,
                                    MATCH(
                                        A486&amp;B486,AG:AG,
                                        0)
                                ),
                                "Não encontrado")
                        )</f>
        <v>1.43</v>
      </c>
      <c r="AA486" s="21">
        <f t="shared" si="182"/>
        <v>1.43</v>
      </c>
      <c r="AB486" s="45"/>
      <c r="AC486" s="45"/>
      <c r="AD486" s="61" t="s">
        <v>89</v>
      </c>
      <c r="AE486" s="72"/>
      <c r="AF486" s="72"/>
    </row>
    <row r="487" spans="1:33" ht="25.5" x14ac:dyDescent="0.2">
      <c r="A487" s="54" t="s">
        <v>802</v>
      </c>
      <c r="B487" s="55" t="s">
        <v>98</v>
      </c>
      <c r="C487" s="69" t="s">
        <v>58</v>
      </c>
      <c r="D487" s="57" t="s">
        <v>488</v>
      </c>
      <c r="E487" s="57" t="s">
        <v>803</v>
      </c>
      <c r="F487" s="16" t="s">
        <v>511</v>
      </c>
      <c r="G487" s="16">
        <v>1</v>
      </c>
      <c r="H487" s="20">
        <f>IF(
                        C487="INSUMO",
                                        IFERROR(
                                            IF(
                                                INDEX(
                                                    Insumos!C:C,
                                                    MATCH(
                                                        A487&amp;B487,
                                                        Insumos!I:I,
                                                        0)
                                                )="Material",
                                                INDEX(
                                                    Insumos!F:F,
                                                    MATCH(
                                                        A487&amp;B487,
                                                        Insumos!I:I,
                                                        0)
                                                ),
                                                0
                                            ),
                                            "Não encontrado"),
                                        IFERROR(
                                            INDEX(I:I,
                                                MATCH(
                                                    A487&amp;B487,AG:AG,
                                                    0)
                                            ),
                                            "Não encontrado")
                                    )</f>
        <v>0.61</v>
      </c>
      <c r="I487" s="20">
        <f t="shared" si="173"/>
        <v>0.61</v>
      </c>
      <c r="J487" s="20">
        <f t="shared" si="174"/>
        <v>0</v>
      </c>
      <c r="K487" s="20">
        <f t="shared" si="174"/>
        <v>0</v>
      </c>
      <c r="L487" s="20">
        <f>IF(
                        C487="INSUMO",
                                        IFERROR(
                                            IF(
                                                INDEX(
                                                    Insumos!C:C,
                                                    MATCH(
                                                        A487&amp;B487,
                                                        Insumos!I:I,
                                                        0)
                                                )="Mao_obra",
                                                INDEX(
                                                    Insumos!F:F,
                                                    MATCH(
                                                        A487&amp;B487,
                                                        Insumos!I:I,
                                                        0)
                                                ),
                                                0
                                            ),
                                            "Não encontrado"),
                                        IFERROR(
                                            INDEX(M:M,
                                                MATCH(
                                                    A487&amp;B487,AG:AG,
                                                    0)
                                            ),
                                            "Não encontrado")
                                    )</f>
        <v>0</v>
      </c>
      <c r="M487" s="20">
        <f t="shared" si="175"/>
        <v>0</v>
      </c>
      <c r="N487" s="20">
        <f>IF(
                        C487="INSUMO",
                                        IFERROR(
                                            IF(
                                                INDEX(
                                                    Insumos!C:C,
                                                    MATCH(
                                                        A487&amp;B487,
                                                        Insumos!I:I,
                                                        0)
                                                )="Equipamento",
                                                INDEX(
                                                    Insumos!F:F,
                                                    MATCH(
                                                        A487&amp;B487,
                                                        Insumos!I:I,
                                                        0)
                                                ),
                                                0
                                            ),
                                            "Não encontrado"),
                                        IFERROR(
                                            INDEX(O:O,
                                                MATCH(
                                                    A487&amp;B487,AG:AG,
                                                    0)
                                            ),
                                            "Não encontrado")
                                    )</f>
        <v>0</v>
      </c>
      <c r="O487" s="20">
        <f t="shared" si="176"/>
        <v>0</v>
      </c>
      <c r="P487" s="20">
        <f>IF(
                        C487="INSUMO",
                                        IFERROR(
                                            IF(
                                                INDEX(
                                                    Insumos!C:C,
                                                    MATCH(
                                                        A487&amp;B487,
                                                        Insumos!I:I,
                                                        0)
                                                )="Transporte",
                                                INDEX(
                                                    Insumos!F:F,
                                                    MATCH(
                                                        A487&amp;B487,
                                                        Insumos!I:I,
                                                        0)
                                                ),
                                                0
                                            ),
                                            "Não encontrado"),
                                        IFERROR(
                                            INDEX(Q:Q,
                                                MATCH(
                                                    A487&amp;B487,AG:AG,
                                                    0)
                                            ),
                                            "Não encontrado")
                                    )</f>
        <v>0</v>
      </c>
      <c r="Q487" s="20">
        <f t="shared" si="177"/>
        <v>0</v>
      </c>
      <c r="R487" s="20">
        <f>IF(
                        C487="INSUMO",
                                        IFERROR(
                                            IF(
                                                INDEX(
                                                    Insumos!C:C,
                                                    MATCH(
                                                        A487&amp;B487,
                                                        Insumos!I:I,
                                                        0)
                                                )="Terceirizados",
                                                INDEX(
                                                    Insumos!F:F,
                                                    MATCH(
                                                        A487&amp;B487,
                                                        Insumos!I:I,
                                                        0)
                                                ),
                                                0
                                            ),
                                            "Não encontrado"),
                                        IFERROR(
                                            INDEX(S:S,
                                                MATCH(
                                                    A487&amp;B487,AG:AG,
                                                    0)
                                            ),
                                            "Não encontrado")
                                    )</f>
        <v>0</v>
      </c>
      <c r="S487" s="20">
        <f t="shared" si="178"/>
        <v>0</v>
      </c>
      <c r="T487" s="20">
        <f>IF(
                        C487="INSUMO",
                                        IFERROR(
                                            IF(
                                                INDEX(
                                                    Insumos!C:C,
                                                    MATCH(
                                                        A487&amp;B487,
                                                        Insumos!I:I,
                                                        0)
                                                )="Comissionamento",
                                                INDEX(
                                                    Insumos!F:F,
                                                    MATCH(
                                                        A487&amp;B487,
                                                        Insumos!I:I,
                                                        0)
                                                ),
                                                0
                                            ),
                                            "Não encontrado"),
                                        IFERROR(
                                            INDEX(U:U,
                                                MATCH(
                                                    A487&amp;B487,AG:AG,
                                                    0)
                                            ),
                                            "Não encontrado")
                                    )</f>
        <v>0</v>
      </c>
      <c r="U487" s="20">
        <f t="shared" si="179"/>
        <v>0</v>
      </c>
      <c r="V487" s="20">
        <f>IF(
                        C487="INSUMO",
                                        IFERROR(
                                            IF(
                                                INDEX(
                                                    Insumos!C:C,
                                                    MATCH(
                                                        A487&amp;B487,
                                                        Insumos!I:I,
                                                        0)
                                                )="Verba",
                                                INDEX(
                                                    Insumos!F:F,
                                                    MATCH(
                                                        A487&amp;B487,
                                                        Insumos!I:I,
                                                        0)
                                                ),
                                                0
                                            ),
                                            "Não encontrado"),
                                        IFERROR(
                                            INDEX(W:W,
                                                MATCH(
                                                    A487&amp;B487,AG:AG,
                                                    0)
                                            ),
                                            "Não encontrado")
                                    )</f>
        <v>0</v>
      </c>
      <c r="W487" s="20">
        <f t="shared" si="180"/>
        <v>0</v>
      </c>
      <c r="X487" s="20">
        <f>IF(
                        C487="INSUMO",
                                        IFERROR(
                                            IF(
                                                INDEX(
                                                    Insumos!C:C,
                                                    MATCH(
                                                        A487&amp;B487,
                                                        Insumos!I:I,
                                                        0)
                                                )="Outro",
                                                INDEX(
                                                    Insumos!F:F,
                                                    MATCH(
                                                        A487&amp;B487,
                                                        Insumos!I:I,
                                                        0)
                                                ),
                                                0
                                            ),
                                            "Não encontrado"),
                                        IFERROR(
                                            INDEX(Y:Y,
                                                MATCH(
                                                    A487&amp;B487,AG:AG,
                                                    0)
                                            ),
                                            "Não encontrado")
                                    )</f>
        <v>0</v>
      </c>
      <c r="Y487" s="20">
        <f t="shared" si="181"/>
        <v>0</v>
      </c>
      <c r="Z487" s="20">
        <f>IF(
                            C487="INSUMO",
                            IFERROR(
                                INDEX(
                                    Insumos!F:F,
                                    MATCH(
                                        A487&amp;B487,
                                        Insumos!I:I,
                                        0)
                                ),
                                "Não encontrado"),
                            IFERROR(
                                INDEX(AA:AA,
                                    MATCH(
                                        A487&amp;B487,AG:AG,
                                        0)
                                ),
                                "Não encontrado")
                        )</f>
        <v>0.61</v>
      </c>
      <c r="AA487" s="20">
        <f t="shared" si="182"/>
        <v>0.61</v>
      </c>
      <c r="AB487" s="44"/>
      <c r="AC487" s="44"/>
      <c r="AD487" s="57" t="s">
        <v>89</v>
      </c>
      <c r="AE487" s="70"/>
      <c r="AF487" s="70"/>
    </row>
    <row r="488" spans="1:33" ht="25.5" x14ac:dyDescent="0.2">
      <c r="A488" s="59" t="s">
        <v>804</v>
      </c>
      <c r="B488" s="60" t="s">
        <v>98</v>
      </c>
      <c r="C488" s="71" t="s">
        <v>58</v>
      </c>
      <c r="D488" s="61" t="s">
        <v>488</v>
      </c>
      <c r="E488" s="61" t="s">
        <v>805</v>
      </c>
      <c r="F488" s="17" t="s">
        <v>511</v>
      </c>
      <c r="G488" s="17">
        <v>1</v>
      </c>
      <c r="H488" s="21">
        <f>IF(
                        C488="INSUMO",
                                        IFERROR(
                                            IF(
                                                INDEX(
                                                    Insumos!C:C,
                                                    MATCH(
                                                        A488&amp;B488,
                                                        Insumos!I:I,
                                                        0)
                                                )="Material",
                                                INDEX(
                                                    Insumos!F:F,
                                                    MATCH(
                                                        A488&amp;B488,
                                                        Insumos!I:I,
                                                        0)
                                                ),
                                                0
                                            ),
                                            "Não encontrado"),
                                        IFERROR(
                                            INDEX(I:I,
                                                MATCH(
                                                    A488&amp;B488,AG:AG,
                                                    0)
                                            ),
                                            "Não encontrado")
                                    )</f>
        <v>0.01</v>
      </c>
      <c r="I488" s="21">
        <f t="shared" si="173"/>
        <v>0.01</v>
      </c>
      <c r="J488" s="21">
        <f t="shared" si="174"/>
        <v>0</v>
      </c>
      <c r="K488" s="21">
        <f t="shared" si="174"/>
        <v>0</v>
      </c>
      <c r="L488" s="21">
        <f>IF(
                        C488="INSUMO",
                                        IFERROR(
                                            IF(
                                                INDEX(
                                                    Insumos!C:C,
                                                    MATCH(
                                                        A488&amp;B488,
                                                        Insumos!I:I,
                                                        0)
                                                )="Mao_obra",
                                                INDEX(
                                                    Insumos!F:F,
                                                    MATCH(
                                                        A488&amp;B488,
                                                        Insumos!I:I,
                                                        0)
                                                ),
                                                0
                                            ),
                                            "Não encontrado"),
                                        IFERROR(
                                            INDEX(M:M,
                                                MATCH(
                                                    A488&amp;B488,AG:AG,
                                                    0)
                                            ),
                                            "Não encontrado")
                                    )</f>
        <v>0</v>
      </c>
      <c r="M488" s="21">
        <f t="shared" si="175"/>
        <v>0</v>
      </c>
      <c r="N488" s="21">
        <f>IF(
                        C488="INSUMO",
                                        IFERROR(
                                            IF(
                                                INDEX(
                                                    Insumos!C:C,
                                                    MATCH(
                                                        A488&amp;B488,
                                                        Insumos!I:I,
                                                        0)
                                                )="Equipamento",
                                                INDEX(
                                                    Insumos!F:F,
                                                    MATCH(
                                                        A488&amp;B488,
                                                        Insumos!I:I,
                                                        0)
                                                ),
                                                0
                                            ),
                                            "Não encontrado"),
                                        IFERROR(
                                            INDEX(O:O,
                                                MATCH(
                                                    A488&amp;B488,AG:AG,
                                                    0)
                                            ),
                                            "Não encontrado")
                                    )</f>
        <v>0</v>
      </c>
      <c r="O488" s="21">
        <f t="shared" si="176"/>
        <v>0</v>
      </c>
      <c r="P488" s="21">
        <f>IF(
                        C488="INSUMO",
                                        IFERROR(
                                            IF(
                                                INDEX(
                                                    Insumos!C:C,
                                                    MATCH(
                                                        A488&amp;B488,
                                                        Insumos!I:I,
                                                        0)
                                                )="Transporte",
                                                INDEX(
                                                    Insumos!F:F,
                                                    MATCH(
                                                        A488&amp;B488,
                                                        Insumos!I:I,
                                                        0)
                                                ),
                                                0
                                            ),
                                            "Não encontrado"),
                                        IFERROR(
                                            INDEX(Q:Q,
                                                MATCH(
                                                    A488&amp;B488,AG:AG,
                                                    0)
                                            ),
                                            "Não encontrado")
                                    )</f>
        <v>0</v>
      </c>
      <c r="Q488" s="21">
        <f t="shared" si="177"/>
        <v>0</v>
      </c>
      <c r="R488" s="21">
        <f>IF(
                        C488="INSUMO",
                                        IFERROR(
                                            IF(
                                                INDEX(
                                                    Insumos!C:C,
                                                    MATCH(
                                                        A488&amp;B488,
                                                        Insumos!I:I,
                                                        0)
                                                )="Terceirizados",
                                                INDEX(
                                                    Insumos!F:F,
                                                    MATCH(
                                                        A488&amp;B488,
                                                        Insumos!I:I,
                                                        0)
                                                ),
                                                0
                                            ),
                                            "Não encontrado"),
                                        IFERROR(
                                            INDEX(S:S,
                                                MATCH(
                                                    A488&amp;B488,AG:AG,
                                                    0)
                                            ),
                                            "Não encontrado")
                                    )</f>
        <v>0</v>
      </c>
      <c r="S488" s="21">
        <f t="shared" si="178"/>
        <v>0</v>
      </c>
      <c r="T488" s="21">
        <f>IF(
                        C488="INSUMO",
                                        IFERROR(
                                            IF(
                                                INDEX(
                                                    Insumos!C:C,
                                                    MATCH(
                                                        A488&amp;B488,
                                                        Insumos!I:I,
                                                        0)
                                                )="Comissionamento",
                                                INDEX(
                                                    Insumos!F:F,
                                                    MATCH(
                                                        A488&amp;B488,
                                                        Insumos!I:I,
                                                        0)
                                                ),
                                                0
                                            ),
                                            "Não encontrado"),
                                        IFERROR(
                                            INDEX(U:U,
                                                MATCH(
                                                    A488&amp;B488,AG:AG,
                                                    0)
                                            ),
                                            "Não encontrado")
                                    )</f>
        <v>0</v>
      </c>
      <c r="U488" s="21">
        <f t="shared" si="179"/>
        <v>0</v>
      </c>
      <c r="V488" s="21">
        <f>IF(
                        C488="INSUMO",
                                        IFERROR(
                                            IF(
                                                INDEX(
                                                    Insumos!C:C,
                                                    MATCH(
                                                        A488&amp;B488,
                                                        Insumos!I:I,
                                                        0)
                                                )="Verba",
                                                INDEX(
                                                    Insumos!F:F,
                                                    MATCH(
                                                        A488&amp;B488,
                                                        Insumos!I:I,
                                                        0)
                                                ),
                                                0
                                            ),
                                            "Não encontrado"),
                                        IFERROR(
                                            INDEX(W:W,
                                                MATCH(
                                                    A488&amp;B488,AG:AG,
                                                    0)
                                            ),
                                            "Não encontrado")
                                    )</f>
        <v>0</v>
      </c>
      <c r="W488" s="21">
        <f t="shared" si="180"/>
        <v>0</v>
      </c>
      <c r="X488" s="21">
        <f>IF(
                        C488="INSUMO",
                                        IFERROR(
                                            IF(
                                                INDEX(
                                                    Insumos!C:C,
                                                    MATCH(
                                                        A488&amp;B488,
                                                        Insumos!I:I,
                                                        0)
                                                )="Outro",
                                                INDEX(
                                                    Insumos!F:F,
                                                    MATCH(
                                                        A488&amp;B488,
                                                        Insumos!I:I,
                                                        0)
                                                ),
                                                0
                                            ),
                                            "Não encontrado"),
                                        IFERROR(
                                            INDEX(Y:Y,
                                                MATCH(
                                                    A488&amp;B488,AG:AG,
                                                    0)
                                            ),
                                            "Não encontrado")
                                    )</f>
        <v>0</v>
      </c>
      <c r="Y488" s="21">
        <f t="shared" si="181"/>
        <v>0</v>
      </c>
      <c r="Z488" s="21">
        <f>IF(
                            C488="INSUMO",
                            IFERROR(
                                INDEX(
                                    Insumos!F:F,
                                    MATCH(
                                        A488&amp;B488,
                                        Insumos!I:I,
                                        0)
                                ),
                                "Não encontrado"),
                            IFERROR(
                                INDEX(AA:AA,
                                    MATCH(
                                        A488&amp;B488,AG:AG,
                                        0)
                                ),
                                "Não encontrado")
                        )</f>
        <v>0.01</v>
      </c>
      <c r="AA488" s="21">
        <f t="shared" si="182"/>
        <v>0.01</v>
      </c>
      <c r="AB488" s="45"/>
      <c r="AC488" s="45"/>
      <c r="AD488" s="61" t="s">
        <v>89</v>
      </c>
      <c r="AE488" s="72"/>
      <c r="AF488" s="72"/>
    </row>
    <row r="489" spans="1:33" x14ac:dyDescent="0.2">
      <c r="A489" s="54" t="s">
        <v>859</v>
      </c>
      <c r="B489" s="55" t="s">
        <v>98</v>
      </c>
      <c r="C489" s="69" t="s">
        <v>58</v>
      </c>
      <c r="D489" s="57" t="s">
        <v>488</v>
      </c>
      <c r="E489" s="57" t="s">
        <v>860</v>
      </c>
      <c r="F489" s="16" t="s">
        <v>511</v>
      </c>
      <c r="G489" s="16">
        <v>1</v>
      </c>
      <c r="H489" s="20">
        <f>IF(
                        C489="INSUMO",
                                        IFERROR(
                                            IF(
                                                INDEX(
                                                    Insumos!C:C,
                                                    MATCH(
                                                        A489&amp;B489,
                                                        Insumos!I:I,
                                                        0)
                                                )="Material",
                                                INDEX(
                                                    Insumos!F:F,
                                                    MATCH(
                                                        A489&amp;B489,
                                                        Insumos!I:I,
                                                        0)
                                                ),
                                                0
                                            ),
                                            "Não encontrado"),
                                        IFERROR(
                                            INDEX(I:I,
                                                MATCH(
                                                    A489&amp;B489,AG:AG,
                                                    0)
                                            ),
                                            "Não encontrado")
                                    )</f>
        <v>0</v>
      </c>
      <c r="I489" s="20">
        <f t="shared" si="173"/>
        <v>0</v>
      </c>
      <c r="J489" s="20">
        <f t="shared" si="174"/>
        <v>33.94</v>
      </c>
      <c r="K489" s="20">
        <f t="shared" si="174"/>
        <v>33.94</v>
      </c>
      <c r="L489" s="20">
        <f>IF(
                        C489="INSUMO",
                                        IFERROR(
                                            IF(
                                                INDEX(
                                                    Insumos!C:C,
                                                    MATCH(
                                                        A489&amp;B489,
                                                        Insumos!I:I,
                                                        0)
                                                )="Mao_obra",
                                                INDEX(
                                                    Insumos!F:F,
                                                    MATCH(
                                                        A489&amp;B489,
                                                        Insumos!I:I,
                                                        0)
                                                ),
                                                0
                                            ),
                                            "Não encontrado"),
                                        IFERROR(
                                            INDEX(M:M,
                                                MATCH(
                                                    A489&amp;B489,AG:AG,
                                                    0)
                                            ),
                                            "Não encontrado")
                                    )</f>
        <v>33.94</v>
      </c>
      <c r="M489" s="20">
        <f t="shared" si="175"/>
        <v>33.94</v>
      </c>
      <c r="N489" s="20">
        <f>IF(
                        C489="INSUMO",
                                        IFERROR(
                                            IF(
                                                INDEX(
                                                    Insumos!C:C,
                                                    MATCH(
                                                        A489&amp;B489,
                                                        Insumos!I:I,
                                                        0)
                                                )="Equipamento",
                                                INDEX(
                                                    Insumos!F:F,
                                                    MATCH(
                                                        A489&amp;B489,
                                                        Insumos!I:I,
                                                        0)
                                                ),
                                                0
                                            ),
                                            "Não encontrado"),
                                        IFERROR(
                                            INDEX(O:O,
                                                MATCH(
                                                    A489&amp;B489,AG:AG,
                                                    0)
                                            ),
                                            "Não encontrado")
                                    )</f>
        <v>0</v>
      </c>
      <c r="O489" s="20">
        <f t="shared" si="176"/>
        <v>0</v>
      </c>
      <c r="P489" s="20">
        <f>IF(
                        C489="INSUMO",
                                        IFERROR(
                                            IF(
                                                INDEX(
                                                    Insumos!C:C,
                                                    MATCH(
                                                        A489&amp;B489,
                                                        Insumos!I:I,
                                                        0)
                                                )="Transporte",
                                                INDEX(
                                                    Insumos!F:F,
                                                    MATCH(
                                                        A489&amp;B489,
                                                        Insumos!I:I,
                                                        0)
                                                ),
                                                0
                                            ),
                                            "Não encontrado"),
                                        IFERROR(
                                            INDEX(Q:Q,
                                                MATCH(
                                                    A489&amp;B489,AG:AG,
                                                    0)
                                            ),
                                            "Não encontrado")
                                    )</f>
        <v>0</v>
      </c>
      <c r="Q489" s="20">
        <f t="shared" si="177"/>
        <v>0</v>
      </c>
      <c r="R489" s="20">
        <f>IF(
                        C489="INSUMO",
                                        IFERROR(
                                            IF(
                                                INDEX(
                                                    Insumos!C:C,
                                                    MATCH(
                                                        A489&amp;B489,
                                                        Insumos!I:I,
                                                        0)
                                                )="Terceirizados",
                                                INDEX(
                                                    Insumos!F:F,
                                                    MATCH(
                                                        A489&amp;B489,
                                                        Insumos!I:I,
                                                        0)
                                                ),
                                                0
                                            ),
                                            "Não encontrado"),
                                        IFERROR(
                                            INDEX(S:S,
                                                MATCH(
                                                    A489&amp;B489,AG:AG,
                                                    0)
                                            ),
                                            "Não encontrado")
                                    )</f>
        <v>0</v>
      </c>
      <c r="S489" s="20">
        <f t="shared" si="178"/>
        <v>0</v>
      </c>
      <c r="T489" s="20">
        <f>IF(
                        C489="INSUMO",
                                        IFERROR(
                                            IF(
                                                INDEX(
                                                    Insumos!C:C,
                                                    MATCH(
                                                        A489&amp;B489,
                                                        Insumos!I:I,
                                                        0)
                                                )="Comissionamento",
                                                INDEX(
                                                    Insumos!F:F,
                                                    MATCH(
                                                        A489&amp;B489,
                                                        Insumos!I:I,
                                                        0)
                                                ),
                                                0
                                            ),
                                            "Não encontrado"),
                                        IFERROR(
                                            INDEX(U:U,
                                                MATCH(
                                                    A489&amp;B489,AG:AG,
                                                    0)
                                            ),
                                            "Não encontrado")
                                    )</f>
        <v>0</v>
      </c>
      <c r="U489" s="20">
        <f t="shared" si="179"/>
        <v>0</v>
      </c>
      <c r="V489" s="20">
        <f>IF(
                        C489="INSUMO",
                                        IFERROR(
                                            IF(
                                                INDEX(
                                                    Insumos!C:C,
                                                    MATCH(
                                                        A489&amp;B489,
                                                        Insumos!I:I,
                                                        0)
                                                )="Verba",
                                                INDEX(
                                                    Insumos!F:F,
                                                    MATCH(
                                                        A489&amp;B489,
                                                        Insumos!I:I,
                                                        0)
                                                ),
                                                0
                                            ),
                                            "Não encontrado"),
                                        IFERROR(
                                            INDEX(W:W,
                                                MATCH(
                                                    A489&amp;B489,AG:AG,
                                                    0)
                                            ),
                                            "Não encontrado")
                                    )</f>
        <v>0</v>
      </c>
      <c r="W489" s="20">
        <f t="shared" si="180"/>
        <v>0</v>
      </c>
      <c r="X489" s="20">
        <f>IF(
                        C489="INSUMO",
                                        IFERROR(
                                            IF(
                                                INDEX(
                                                    Insumos!C:C,
                                                    MATCH(
                                                        A489&amp;B489,
                                                        Insumos!I:I,
                                                        0)
                                                )="Outro",
                                                INDEX(
                                                    Insumos!F:F,
                                                    MATCH(
                                                        A489&amp;B489,
                                                        Insumos!I:I,
                                                        0)
                                                ),
                                                0
                                            ),
                                            "Não encontrado"),
                                        IFERROR(
                                            INDEX(Y:Y,
                                                MATCH(
                                                    A489&amp;B489,AG:AG,
                                                    0)
                                            ),
                                            "Não encontrado")
                                    )</f>
        <v>0</v>
      </c>
      <c r="Y489" s="20">
        <f t="shared" si="181"/>
        <v>0</v>
      </c>
      <c r="Z489" s="20">
        <f>IF(
                            C489="INSUMO",
                            IFERROR(
                                INDEX(
                                    Insumos!F:F,
                                    MATCH(
                                        A489&amp;B489,
                                        Insumos!I:I,
                                        0)
                                ),
                                "Não encontrado"),
                            IFERROR(
                                INDEX(AA:AA,
                                    MATCH(
                                        A489&amp;B489,AG:AG,
                                        0)
                                ),
                                "Não encontrado")
                        )</f>
        <v>33.94</v>
      </c>
      <c r="AA489" s="20">
        <f t="shared" si="182"/>
        <v>33.94</v>
      </c>
      <c r="AB489" s="44"/>
      <c r="AC489" s="44"/>
      <c r="AD489" s="57" t="s">
        <v>89</v>
      </c>
      <c r="AE489" s="70"/>
      <c r="AF489" s="70"/>
    </row>
    <row r="490" spans="1:33" ht="25.5" x14ac:dyDescent="0.2">
      <c r="A490" s="63" t="s">
        <v>853</v>
      </c>
      <c r="B490" s="64" t="s">
        <v>98</v>
      </c>
      <c r="C490" s="65" t="s">
        <v>89</v>
      </c>
      <c r="D490" s="66" t="s">
        <v>488</v>
      </c>
      <c r="E490" s="66" t="s">
        <v>854</v>
      </c>
      <c r="F490" s="67" t="s">
        <v>511</v>
      </c>
      <c r="G490" s="22"/>
      <c r="H490" s="23"/>
      <c r="I490" s="23">
        <f>SUM(I491:I491)</f>
        <v>0</v>
      </c>
      <c r="J490" s="23"/>
      <c r="K490" s="23">
        <f>SUM(K491:K491)</f>
        <v>1.2666407999999998</v>
      </c>
      <c r="L490" s="23"/>
      <c r="M490" s="23">
        <f>SUM(M491:M491)</f>
        <v>1.2666407999999998</v>
      </c>
      <c r="N490" s="23"/>
      <c r="O490" s="23">
        <f>SUM(O491:O491)</f>
        <v>0</v>
      </c>
      <c r="P490" s="23"/>
      <c r="Q490" s="23">
        <f>SUM(Q491:Q491)</f>
        <v>0</v>
      </c>
      <c r="R490" s="23"/>
      <c r="S490" s="23">
        <f>SUM(S491:S491)</f>
        <v>0</v>
      </c>
      <c r="T490" s="23"/>
      <c r="U490" s="23">
        <f>SUM(U491:U491)</f>
        <v>0</v>
      </c>
      <c r="V490" s="23"/>
      <c r="W490" s="23">
        <f>SUM(W491:W491)</f>
        <v>0</v>
      </c>
      <c r="X490" s="23"/>
      <c r="Y490" s="23">
        <f>SUM(Y491:Y491)</f>
        <v>0</v>
      </c>
      <c r="Z490" s="23"/>
      <c r="AA490" s="23">
        <f>SUM(AA491:AA491)</f>
        <v>1.2666407999999998</v>
      </c>
      <c r="AB490" s="43" t="s">
        <v>89</v>
      </c>
      <c r="AC490" s="43"/>
      <c r="AD490" s="66" t="s">
        <v>89</v>
      </c>
      <c r="AE490" s="68" t="s">
        <v>89</v>
      </c>
      <c r="AF490" s="68" t="s">
        <v>791</v>
      </c>
      <c r="AG490" t="str">
        <f>A490&amp;B490&amp;C490</f>
        <v>95332SINAPI</v>
      </c>
    </row>
    <row r="491" spans="1:33" x14ac:dyDescent="0.2">
      <c r="A491" s="59" t="s">
        <v>859</v>
      </c>
      <c r="B491" s="60" t="s">
        <v>98</v>
      </c>
      <c r="C491" s="71" t="s">
        <v>58</v>
      </c>
      <c r="D491" s="61" t="s">
        <v>488</v>
      </c>
      <c r="E491" s="61" t="s">
        <v>860</v>
      </c>
      <c r="F491" s="17" t="s">
        <v>511</v>
      </c>
      <c r="G491" s="17">
        <v>3.7319999999999999E-2</v>
      </c>
      <c r="H491" s="21">
        <f>IF(
                        C491="INSUMO",
                                        IFERROR(
                                            IF(
                                                INDEX(
                                                    Insumos!C:C,
                                                    MATCH(
                                                        A491&amp;B491,
                                                        Insumos!I:I,
                                                        0)
                                                )="Material",
                                                INDEX(
                                                    Insumos!F:F,
                                                    MATCH(
                                                        A491&amp;B491,
                                                        Insumos!I:I,
                                                        0)
                                                ),
                                                0
                                            ),
                                            "Não encontrado"),
                                        IFERROR(
                                            INDEX(I:I,
                                                MATCH(
                                                    A491&amp;B491,AG:AG,
                                                    0)
                                            ),
                                            "Não encontrado")
                                    )</f>
        <v>0</v>
      </c>
      <c r="I491" s="21">
        <f>H491*G491/1</f>
        <v>0</v>
      </c>
      <c r="J491" s="21">
        <f>T491 + N491 + L491 + X491 + R491 + P491 + V491</f>
        <v>33.94</v>
      </c>
      <c r="K491" s="21">
        <f>U491 + O491 + M491 + Y491 + S491 + Q491 + W491</f>
        <v>1.2666407999999998</v>
      </c>
      <c r="L491" s="21">
        <f>IF(
                        C491="INSUMO",
                                        IFERROR(
                                            IF(
                                                INDEX(
                                                    Insumos!C:C,
                                                    MATCH(
                                                        A491&amp;B491,
                                                        Insumos!I:I,
                                                        0)
                                                )="Mao_obra",
                                                INDEX(
                                                    Insumos!F:F,
                                                    MATCH(
                                                        A491&amp;B491,
                                                        Insumos!I:I,
                                                        0)
                                                ),
                                                0
                                            ),
                                            "Não encontrado"),
                                        IFERROR(
                                            INDEX(M:M,
                                                MATCH(
                                                    A491&amp;B491,AG:AG,
                                                    0)
                                            ),
                                            "Não encontrado")
                                    )</f>
        <v>33.94</v>
      </c>
      <c r="M491" s="21">
        <f>L491*G491/1</f>
        <v>1.2666407999999998</v>
      </c>
      <c r="N491" s="21">
        <f>IF(
                        C491="INSUMO",
                                        IFERROR(
                                            IF(
                                                INDEX(
                                                    Insumos!C:C,
                                                    MATCH(
                                                        A491&amp;B491,
                                                        Insumos!I:I,
                                                        0)
                                                )="Equipamento",
                                                INDEX(
                                                    Insumos!F:F,
                                                    MATCH(
                                                        A491&amp;B491,
                                                        Insumos!I:I,
                                                        0)
                                                ),
                                                0
                                            ),
                                            "Não encontrado"),
                                        IFERROR(
                                            INDEX(O:O,
                                                MATCH(
                                                    A491&amp;B491,AG:AG,
                                                    0)
                                            ),
                                            "Não encontrado")
                                    )</f>
        <v>0</v>
      </c>
      <c r="O491" s="21">
        <f>N491*G491/1</f>
        <v>0</v>
      </c>
      <c r="P491" s="21">
        <f>IF(
                        C491="INSUMO",
                                        IFERROR(
                                            IF(
                                                INDEX(
                                                    Insumos!C:C,
                                                    MATCH(
                                                        A491&amp;B491,
                                                        Insumos!I:I,
                                                        0)
                                                )="Transporte",
                                                INDEX(
                                                    Insumos!F:F,
                                                    MATCH(
                                                        A491&amp;B491,
                                                        Insumos!I:I,
                                                        0)
                                                ),
                                                0
                                            ),
                                            "Não encontrado"),
                                        IFERROR(
                                            INDEX(Q:Q,
                                                MATCH(
                                                    A491&amp;B491,AG:AG,
                                                    0)
                                            ),
                                            "Não encontrado")
                                    )</f>
        <v>0</v>
      </c>
      <c r="Q491" s="21">
        <f>P491*G491/1</f>
        <v>0</v>
      </c>
      <c r="R491" s="21">
        <f>IF(
                        C491="INSUMO",
                                        IFERROR(
                                            IF(
                                                INDEX(
                                                    Insumos!C:C,
                                                    MATCH(
                                                        A491&amp;B491,
                                                        Insumos!I:I,
                                                        0)
                                                )="Terceirizados",
                                                INDEX(
                                                    Insumos!F:F,
                                                    MATCH(
                                                        A491&amp;B491,
                                                        Insumos!I:I,
                                                        0)
                                                ),
                                                0
                                            ),
                                            "Não encontrado"),
                                        IFERROR(
                                            INDEX(S:S,
                                                MATCH(
                                                    A491&amp;B491,AG:AG,
                                                    0)
                                            ),
                                            "Não encontrado")
                                    )</f>
        <v>0</v>
      </c>
      <c r="S491" s="21">
        <f>R491*G491/1</f>
        <v>0</v>
      </c>
      <c r="T491" s="21">
        <f>IF(
                        C491="INSUMO",
                                        IFERROR(
                                            IF(
                                                INDEX(
                                                    Insumos!C:C,
                                                    MATCH(
                                                        A491&amp;B491,
                                                        Insumos!I:I,
                                                        0)
                                                )="Comissionamento",
                                                INDEX(
                                                    Insumos!F:F,
                                                    MATCH(
                                                        A491&amp;B491,
                                                        Insumos!I:I,
                                                        0)
                                                ),
                                                0
                                            ),
                                            "Não encontrado"),
                                        IFERROR(
                                            INDEX(U:U,
                                                MATCH(
                                                    A491&amp;B491,AG:AG,
                                                    0)
                                            ),
                                            "Não encontrado")
                                    )</f>
        <v>0</v>
      </c>
      <c r="U491" s="21">
        <f>T491*G491/1</f>
        <v>0</v>
      </c>
      <c r="V491" s="21">
        <f>IF(
                        C491="INSUMO",
                                        IFERROR(
                                            IF(
                                                INDEX(
                                                    Insumos!C:C,
                                                    MATCH(
                                                        A491&amp;B491,
                                                        Insumos!I:I,
                                                        0)
                                                )="Verba",
                                                INDEX(
                                                    Insumos!F:F,
                                                    MATCH(
                                                        A491&amp;B491,
                                                        Insumos!I:I,
                                                        0)
                                                ),
                                                0
                                            ),
                                            "Não encontrado"),
                                        IFERROR(
                                            INDEX(W:W,
                                                MATCH(
                                                    A491&amp;B491,AG:AG,
                                                    0)
                                            ),
                                            "Não encontrado")
                                    )</f>
        <v>0</v>
      </c>
      <c r="W491" s="21">
        <f>V491*G491/1</f>
        <v>0</v>
      </c>
      <c r="X491" s="21">
        <f>IF(
                        C491="INSUMO",
                                        IFERROR(
                                            IF(
                                                INDEX(
                                                    Insumos!C:C,
                                                    MATCH(
                                                        A491&amp;B491,
                                                        Insumos!I:I,
                                                        0)
                                                )="Outro",
                                                INDEX(
                                                    Insumos!F:F,
                                                    MATCH(
                                                        A491&amp;B491,
                                                        Insumos!I:I,
                                                        0)
                                                ),
                                                0
                                            ),
                                            "Não encontrado"),
                                        IFERROR(
                                            INDEX(Y:Y,
                                                MATCH(
                                                    A491&amp;B491,AG:AG,
                                                    0)
                                            ),
                                            "Não encontrado")
                                    )</f>
        <v>0</v>
      </c>
      <c r="Y491" s="21">
        <f>X491*G491/1</f>
        <v>0</v>
      </c>
      <c r="Z491" s="21">
        <f>IF(
                            C491="INSUMO",
                            IFERROR(
                                INDEX(
                                    Insumos!F:F,
                                    MATCH(
                                        A491&amp;B491,
                                        Insumos!I:I,
                                        0)
                                ),
                                "Não encontrado"),
                            IFERROR(
                                INDEX(AA:AA,
                                    MATCH(
                                        A491&amp;B491,AG:AG,
                                        0)
                                ),
                                "Não encontrado")
                        )</f>
        <v>33.94</v>
      </c>
      <c r="AA491" s="21">
        <f>G491*Z491</f>
        <v>1.2666407999999998</v>
      </c>
      <c r="AB491" s="45"/>
      <c r="AC491" s="45"/>
      <c r="AD491" s="61" t="s">
        <v>89</v>
      </c>
      <c r="AE491" s="72"/>
      <c r="AF491" s="72"/>
    </row>
    <row r="492" spans="1:33" ht="25.5" x14ac:dyDescent="0.2">
      <c r="A492" s="63" t="s">
        <v>655</v>
      </c>
      <c r="B492" s="64" t="s">
        <v>98</v>
      </c>
      <c r="C492" s="65" t="s">
        <v>89</v>
      </c>
      <c r="D492" s="66" t="s">
        <v>488</v>
      </c>
      <c r="E492" s="66" t="s">
        <v>656</v>
      </c>
      <c r="F492" s="67" t="s">
        <v>511</v>
      </c>
      <c r="G492" s="22"/>
      <c r="H492" s="23"/>
      <c r="I492" s="23">
        <f>SUM(I493:I500)</f>
        <v>4.25</v>
      </c>
      <c r="J492" s="23"/>
      <c r="K492" s="23">
        <f>SUM(K493:K500)</f>
        <v>20.0825152</v>
      </c>
      <c r="L492" s="23"/>
      <c r="M492" s="23">
        <f>SUM(M493:M500)</f>
        <v>20.0825152</v>
      </c>
      <c r="N492" s="23"/>
      <c r="O492" s="23">
        <f>SUM(O493:O500)</f>
        <v>0</v>
      </c>
      <c r="P492" s="23"/>
      <c r="Q492" s="23">
        <f>SUM(Q493:Q500)</f>
        <v>0</v>
      </c>
      <c r="R492" s="23"/>
      <c r="S492" s="23">
        <f>SUM(S493:S500)</f>
        <v>0</v>
      </c>
      <c r="T492" s="23"/>
      <c r="U492" s="23">
        <f>SUM(U493:U500)</f>
        <v>0</v>
      </c>
      <c r="V492" s="23"/>
      <c r="W492" s="23">
        <f>SUM(W493:W500)</f>
        <v>0</v>
      </c>
      <c r="X492" s="23"/>
      <c r="Y492" s="23">
        <f>SUM(Y493:Y500)</f>
        <v>0</v>
      </c>
      <c r="Z492" s="23"/>
      <c r="AA492" s="23">
        <f>SUM(AA493:AA500)</f>
        <v>24.3325152</v>
      </c>
      <c r="AB492" s="43" t="s">
        <v>89</v>
      </c>
      <c r="AC492" s="43"/>
      <c r="AD492" s="66" t="s">
        <v>89</v>
      </c>
      <c r="AE492" s="68" t="s">
        <v>89</v>
      </c>
      <c r="AF492" s="68" t="s">
        <v>791</v>
      </c>
      <c r="AG492" t="str">
        <f>A492&amp;B492&amp;C492</f>
        <v>88247SINAPI</v>
      </c>
    </row>
    <row r="493" spans="1:33" ht="25.5" x14ac:dyDescent="0.2">
      <c r="A493" s="59" t="s">
        <v>861</v>
      </c>
      <c r="B493" s="60" t="s">
        <v>98</v>
      </c>
      <c r="C493" s="71" t="s">
        <v>46</v>
      </c>
      <c r="D493" s="61" t="s">
        <v>488</v>
      </c>
      <c r="E493" s="61" t="s">
        <v>862</v>
      </c>
      <c r="F493" s="17" t="s">
        <v>511</v>
      </c>
      <c r="G493" s="17">
        <v>1</v>
      </c>
      <c r="H493" s="21">
        <f>IF(
                        C493="INSUMO",
                                        IFERROR(
                                            IF(
                                                INDEX(
                                                    Insumos!C:C,
                                                    MATCH(
                                                        A493&amp;B493,
                                                        Insumos!I:I,
                                                        0)
                                                )="Material",
                                                INDEX(
                                                    Insumos!F:F,
                                                    MATCH(
                                                        A493&amp;B493,
                                                        Insumos!I:I,
                                                        0)
                                                ),
                                                0
                                            ),
                                            "Não encontrado"),
                                        IFERROR(
                                            INDEX(I:I,
                                                MATCH(
                                                    A493&amp;B493,AG:AG,
                                                    0)
                                            ),
                                            "Não encontrado")
                                    )</f>
        <v>0</v>
      </c>
      <c r="I493" s="21">
        <f t="shared" ref="I493:I500" si="183">H493*G493/1</f>
        <v>0</v>
      </c>
      <c r="J493" s="21">
        <f t="shared" ref="J493:K500" si="184">T493 + N493 + L493 + X493 + R493 + P493 + V493</f>
        <v>0.72251519999999991</v>
      </c>
      <c r="K493" s="21">
        <f t="shared" si="184"/>
        <v>0.72251519999999991</v>
      </c>
      <c r="L493" s="21">
        <f>IF(
                        C493="INSUMO",
                                        IFERROR(
                                            IF(
                                                INDEX(
                                                    Insumos!C:C,
                                                    MATCH(
                                                        A493&amp;B493,
                                                        Insumos!I:I,
                                                        0)
                                                )="Mao_obra",
                                                INDEX(
                                                    Insumos!F:F,
                                                    MATCH(
                                                        A493&amp;B493,
                                                        Insumos!I:I,
                                                        0)
                                                ),
                                                0
                                            ),
                                            "Não encontrado"),
                                        IFERROR(
                                            INDEX(M:M,
                                                MATCH(
                                                    A493&amp;B493,AG:AG,
                                                    0)
                                            ),
                                            "Não encontrado")
                                    )</f>
        <v>0.72251519999999991</v>
      </c>
      <c r="M493" s="21">
        <f t="shared" ref="M493:M500" si="185">L493*G493/1</f>
        <v>0.72251519999999991</v>
      </c>
      <c r="N493" s="21">
        <f>IF(
                        C493="INSUMO",
                                        IFERROR(
                                            IF(
                                                INDEX(
                                                    Insumos!C:C,
                                                    MATCH(
                                                        A493&amp;B493,
                                                        Insumos!I:I,
                                                        0)
                                                )="Equipamento",
                                                INDEX(
                                                    Insumos!F:F,
                                                    MATCH(
                                                        A493&amp;B493,
                                                        Insumos!I:I,
                                                        0)
                                                ),
                                                0
                                            ),
                                            "Não encontrado"),
                                        IFERROR(
                                            INDEX(O:O,
                                                MATCH(
                                                    A493&amp;B493,AG:AG,
                                                    0)
                                            ),
                                            "Não encontrado")
                                    )</f>
        <v>0</v>
      </c>
      <c r="O493" s="21">
        <f t="shared" ref="O493:O500" si="186">N493*G493/1</f>
        <v>0</v>
      </c>
      <c r="P493" s="21">
        <f>IF(
                        C493="INSUMO",
                                        IFERROR(
                                            IF(
                                                INDEX(
                                                    Insumos!C:C,
                                                    MATCH(
                                                        A493&amp;B493,
                                                        Insumos!I:I,
                                                        0)
                                                )="Transporte",
                                                INDEX(
                                                    Insumos!F:F,
                                                    MATCH(
                                                        A493&amp;B493,
                                                        Insumos!I:I,
                                                        0)
                                                ),
                                                0
                                            ),
                                            "Não encontrado"),
                                        IFERROR(
                                            INDEX(Q:Q,
                                                MATCH(
                                                    A493&amp;B493,AG:AG,
                                                    0)
                                            ),
                                            "Não encontrado")
                                    )</f>
        <v>0</v>
      </c>
      <c r="Q493" s="21">
        <f t="shared" ref="Q493:Q500" si="187">P493*G493/1</f>
        <v>0</v>
      </c>
      <c r="R493" s="21">
        <f>IF(
                        C493="INSUMO",
                                        IFERROR(
                                            IF(
                                                INDEX(
                                                    Insumos!C:C,
                                                    MATCH(
                                                        A493&amp;B493,
                                                        Insumos!I:I,
                                                        0)
                                                )="Terceirizados",
                                                INDEX(
                                                    Insumos!F:F,
                                                    MATCH(
                                                        A493&amp;B493,
                                                        Insumos!I:I,
                                                        0)
                                                ),
                                                0
                                            ),
                                            "Não encontrado"),
                                        IFERROR(
                                            INDEX(S:S,
                                                MATCH(
                                                    A493&amp;B493,AG:AG,
                                                    0)
                                            ),
                                            "Não encontrado")
                                    )</f>
        <v>0</v>
      </c>
      <c r="S493" s="21">
        <f t="shared" ref="S493:S500" si="188">R493*G493/1</f>
        <v>0</v>
      </c>
      <c r="T493" s="21">
        <f>IF(
                        C493="INSUMO",
                                        IFERROR(
                                            IF(
                                                INDEX(
                                                    Insumos!C:C,
                                                    MATCH(
                                                        A493&amp;B493,
                                                        Insumos!I:I,
                                                        0)
                                                )="Comissionamento",
                                                INDEX(
                                                    Insumos!F:F,
                                                    MATCH(
                                                        A493&amp;B493,
                                                        Insumos!I:I,
                                                        0)
                                                ),
                                                0
                                            ),
                                            "Não encontrado"),
                                        IFERROR(
                                            INDEX(U:U,
                                                MATCH(
                                                    A493&amp;B493,AG:AG,
                                                    0)
                                            ),
                                            "Não encontrado")
                                    )</f>
        <v>0</v>
      </c>
      <c r="U493" s="21">
        <f t="shared" ref="U493:U500" si="189">T493*G493/1</f>
        <v>0</v>
      </c>
      <c r="V493" s="21">
        <f>IF(
                        C493="INSUMO",
                                        IFERROR(
                                            IF(
                                                INDEX(
                                                    Insumos!C:C,
                                                    MATCH(
                                                        A493&amp;B493,
                                                        Insumos!I:I,
                                                        0)
                                                )="Verba",
                                                INDEX(
                                                    Insumos!F:F,
                                                    MATCH(
                                                        A493&amp;B493,
                                                        Insumos!I:I,
                                                        0)
                                                ),
                                                0
                                            ),
                                            "Não encontrado"),
                                        IFERROR(
                                            INDEX(W:W,
                                                MATCH(
                                                    A493&amp;B493,AG:AG,
                                                    0)
                                            ),
                                            "Não encontrado")
                                    )</f>
        <v>0</v>
      </c>
      <c r="W493" s="21">
        <f t="shared" ref="W493:W500" si="190">V493*G493/1</f>
        <v>0</v>
      </c>
      <c r="X493" s="21">
        <f>IF(
                        C493="INSUMO",
                                        IFERROR(
                                            IF(
                                                INDEX(
                                                    Insumos!C:C,
                                                    MATCH(
                                                        A493&amp;B493,
                                                        Insumos!I:I,
                                                        0)
                                                )="Outro",
                                                INDEX(
                                                    Insumos!F:F,
                                                    MATCH(
                                                        A493&amp;B493,
                                                        Insumos!I:I,
                                                        0)
                                                ),
                                                0
                                            ),
                                            "Não encontrado"),
                                        IFERROR(
                                            INDEX(Y:Y,
                                                MATCH(
                                                    A493&amp;B493,AG:AG,
                                                    0)
                                            ),
                                            "Não encontrado")
                                    )</f>
        <v>0</v>
      </c>
      <c r="Y493" s="21">
        <f t="shared" ref="Y493:Y500" si="191">X493*G493/1</f>
        <v>0</v>
      </c>
      <c r="Z493" s="21">
        <f>IF(
                            C493="INSUMO",
                            IFERROR(
                                INDEX(
                                    Insumos!F:F,
                                    MATCH(
                                        A493&amp;B493,
                                        Insumos!I:I,
                                        0)
                                ),
                                "Não encontrado"),
                            IFERROR(
                                INDEX(AA:AA,
                                    MATCH(
                                        A493&amp;B493,AG:AG,
                                        0)
                                ),
                                "Não encontrado")
                        )</f>
        <v>0.72251519999999991</v>
      </c>
      <c r="AA493" s="21">
        <f t="shared" ref="AA493:AA500" si="192">G493*Z493</f>
        <v>0.72251519999999991</v>
      </c>
      <c r="AB493" s="45"/>
      <c r="AC493" s="45"/>
      <c r="AD493" s="61" t="s">
        <v>89</v>
      </c>
      <c r="AE493" s="72"/>
      <c r="AF493" s="72"/>
    </row>
    <row r="494" spans="1:33" ht="25.5" x14ac:dyDescent="0.2">
      <c r="A494" s="54" t="s">
        <v>855</v>
      </c>
      <c r="B494" s="55" t="s">
        <v>98</v>
      </c>
      <c r="C494" s="69" t="s">
        <v>58</v>
      </c>
      <c r="D494" s="57" t="s">
        <v>488</v>
      </c>
      <c r="E494" s="57" t="s">
        <v>856</v>
      </c>
      <c r="F494" s="16" t="s">
        <v>511</v>
      </c>
      <c r="G494" s="16">
        <v>1</v>
      </c>
      <c r="H494" s="20">
        <f>IF(
                        C494="INSUMO",
                                        IFERROR(
                                            IF(
                                                INDEX(
                                                    Insumos!C:C,
                                                    MATCH(
                                                        A494&amp;B494,
                                                        Insumos!I:I,
                                                        0)
                                                )="Material",
                                                INDEX(
                                                    Insumos!F:F,
                                                    MATCH(
                                                        A494&amp;B494,
                                                        Insumos!I:I,
                                                        0)
                                                ),
                                                0
                                            ),
                                            "Não encontrado"),
                                        IFERROR(
                                            INDEX(I:I,
                                                MATCH(
                                                    A494&amp;B494,AG:AG,
                                                    0)
                                            ),
                                            "Não encontrado")
                                    )</f>
        <v>1.26</v>
      </c>
      <c r="I494" s="20">
        <f t="shared" si="183"/>
        <v>1.26</v>
      </c>
      <c r="J494" s="20">
        <f t="shared" si="184"/>
        <v>0</v>
      </c>
      <c r="K494" s="20">
        <f t="shared" si="184"/>
        <v>0</v>
      </c>
      <c r="L494" s="20">
        <f>IF(
                        C494="INSUMO",
                                        IFERROR(
                                            IF(
                                                INDEX(
                                                    Insumos!C:C,
                                                    MATCH(
                                                        A494&amp;B494,
                                                        Insumos!I:I,
                                                        0)
                                                )="Mao_obra",
                                                INDEX(
                                                    Insumos!F:F,
                                                    MATCH(
                                                        A494&amp;B494,
                                                        Insumos!I:I,
                                                        0)
                                                ),
                                                0
                                            ),
                                            "Não encontrado"),
                                        IFERROR(
                                            INDEX(M:M,
                                                MATCH(
                                                    A494&amp;B494,AG:AG,
                                                    0)
                                            ),
                                            "Não encontrado")
                                    )</f>
        <v>0</v>
      </c>
      <c r="M494" s="20">
        <f t="shared" si="185"/>
        <v>0</v>
      </c>
      <c r="N494" s="20">
        <f>IF(
                        C494="INSUMO",
                                        IFERROR(
                                            IF(
                                                INDEX(
                                                    Insumos!C:C,
                                                    MATCH(
                                                        A494&amp;B494,
                                                        Insumos!I:I,
                                                        0)
                                                )="Equipamento",
                                                INDEX(
                                                    Insumos!F:F,
                                                    MATCH(
                                                        A494&amp;B494,
                                                        Insumos!I:I,
                                                        0)
                                                ),
                                                0
                                            ),
                                            "Não encontrado"),
                                        IFERROR(
                                            INDEX(O:O,
                                                MATCH(
                                                    A494&amp;B494,AG:AG,
                                                    0)
                                            ),
                                            "Não encontrado")
                                    )</f>
        <v>0</v>
      </c>
      <c r="O494" s="20">
        <f t="shared" si="186"/>
        <v>0</v>
      </c>
      <c r="P494" s="20">
        <f>IF(
                        C494="INSUMO",
                                        IFERROR(
                                            IF(
                                                INDEX(
                                                    Insumos!C:C,
                                                    MATCH(
                                                        A494&amp;B494,
                                                        Insumos!I:I,
                                                        0)
                                                )="Transporte",
                                                INDEX(
                                                    Insumos!F:F,
                                                    MATCH(
                                                        A494&amp;B494,
                                                        Insumos!I:I,
                                                        0)
                                                ),
                                                0
                                            ),
                                            "Não encontrado"),
                                        IFERROR(
                                            INDEX(Q:Q,
                                                MATCH(
                                                    A494&amp;B494,AG:AG,
                                                    0)
                                            ),
                                            "Não encontrado")
                                    )</f>
        <v>0</v>
      </c>
      <c r="Q494" s="20">
        <f t="shared" si="187"/>
        <v>0</v>
      </c>
      <c r="R494" s="20">
        <f>IF(
                        C494="INSUMO",
                                        IFERROR(
                                            IF(
                                                INDEX(
                                                    Insumos!C:C,
                                                    MATCH(
                                                        A494&amp;B494,
                                                        Insumos!I:I,
                                                        0)
                                                )="Terceirizados",
                                                INDEX(
                                                    Insumos!F:F,
                                                    MATCH(
                                                        A494&amp;B494,
                                                        Insumos!I:I,
                                                        0)
                                                ),
                                                0
                                            ),
                                            "Não encontrado"),
                                        IFERROR(
                                            INDEX(S:S,
                                                MATCH(
                                                    A494&amp;B494,AG:AG,
                                                    0)
                                            ),
                                            "Não encontrado")
                                    )</f>
        <v>0</v>
      </c>
      <c r="S494" s="20">
        <f t="shared" si="188"/>
        <v>0</v>
      </c>
      <c r="T494" s="20">
        <f>IF(
                        C494="INSUMO",
                                        IFERROR(
                                            IF(
                                                INDEX(
                                                    Insumos!C:C,
                                                    MATCH(
                                                        A494&amp;B494,
                                                        Insumos!I:I,
                                                        0)
                                                )="Comissionamento",
                                                INDEX(
                                                    Insumos!F:F,
                                                    MATCH(
                                                        A494&amp;B494,
                                                        Insumos!I:I,
                                                        0)
                                                ),
                                                0
                                            ),
                                            "Não encontrado"),
                                        IFERROR(
                                            INDEX(U:U,
                                                MATCH(
                                                    A494&amp;B494,AG:AG,
                                                    0)
                                            ),
                                            "Não encontrado")
                                    )</f>
        <v>0</v>
      </c>
      <c r="U494" s="20">
        <f t="shared" si="189"/>
        <v>0</v>
      </c>
      <c r="V494" s="20">
        <f>IF(
                        C494="INSUMO",
                                        IFERROR(
                                            IF(
                                                INDEX(
                                                    Insumos!C:C,
                                                    MATCH(
                                                        A494&amp;B494,
                                                        Insumos!I:I,
                                                        0)
                                                )="Verba",
                                                INDEX(
                                                    Insumos!F:F,
                                                    MATCH(
                                                        A494&amp;B494,
                                                        Insumos!I:I,
                                                        0)
                                                ),
                                                0
                                            ),
                                            "Não encontrado"),
                                        IFERROR(
                                            INDEX(W:W,
                                                MATCH(
                                                    A494&amp;B494,AG:AG,
                                                    0)
                                            ),
                                            "Não encontrado")
                                    )</f>
        <v>0</v>
      </c>
      <c r="W494" s="20">
        <f t="shared" si="190"/>
        <v>0</v>
      </c>
      <c r="X494" s="20">
        <f>IF(
                        C494="INSUMO",
                                        IFERROR(
                                            IF(
                                                INDEX(
                                                    Insumos!C:C,
                                                    MATCH(
                                                        A494&amp;B494,
                                                        Insumos!I:I,
                                                        0)
                                                )="Outro",
                                                INDEX(
                                                    Insumos!F:F,
                                                    MATCH(
                                                        A494&amp;B494,
                                                        Insumos!I:I,
                                                        0)
                                                ),
                                                0
                                            ),
                                            "Não encontrado"),
                                        IFERROR(
                                            INDEX(Y:Y,
                                                MATCH(
                                                    A494&amp;B494,AG:AG,
                                                    0)
                                            ),
                                            "Não encontrado")
                                    )</f>
        <v>0</v>
      </c>
      <c r="Y494" s="20">
        <f t="shared" si="191"/>
        <v>0</v>
      </c>
      <c r="Z494" s="20">
        <f>IF(
                            C494="INSUMO",
                            IFERROR(
                                INDEX(
                                    Insumos!F:F,
                                    MATCH(
                                        A494&amp;B494,
                                        Insumos!I:I,
                                        0)
                                ),
                                "Não encontrado"),
                            IFERROR(
                                INDEX(AA:AA,
                                    MATCH(
                                        A494&amp;B494,AG:AG,
                                        0)
                                ),
                                "Não encontrado")
                        )</f>
        <v>1.26</v>
      </c>
      <c r="AA494" s="20">
        <f t="shared" si="192"/>
        <v>1.26</v>
      </c>
      <c r="AB494" s="44"/>
      <c r="AC494" s="44"/>
      <c r="AD494" s="57" t="s">
        <v>89</v>
      </c>
      <c r="AE494" s="70"/>
      <c r="AF494" s="70"/>
    </row>
    <row r="495" spans="1:33" ht="25.5" x14ac:dyDescent="0.2">
      <c r="A495" s="59" t="s">
        <v>857</v>
      </c>
      <c r="B495" s="60" t="s">
        <v>98</v>
      </c>
      <c r="C495" s="71" t="s">
        <v>58</v>
      </c>
      <c r="D495" s="61" t="s">
        <v>488</v>
      </c>
      <c r="E495" s="61" t="s">
        <v>858</v>
      </c>
      <c r="F495" s="17" t="s">
        <v>511</v>
      </c>
      <c r="G495" s="17">
        <v>1</v>
      </c>
      <c r="H495" s="21">
        <f>IF(
                        C495="INSUMO",
                                        IFERROR(
                                            IF(
                                                INDEX(
                                                    Insumos!C:C,
                                                    MATCH(
                                                        A495&amp;B495,
                                                        Insumos!I:I,
                                                        0)
                                                )="Material",
                                                INDEX(
                                                    Insumos!F:F,
                                                    MATCH(
                                                        A495&amp;B495,
                                                        Insumos!I:I,
                                                        0)
                                                ),
                                                0
                                            ),
                                            "Não encontrado"),
                                        IFERROR(
                                            INDEX(I:I,
                                                MATCH(
                                                    A495&amp;B495,AG:AG,
                                                    0)
                                            ),
                                            "Não encontrado")
                                    )</f>
        <v>0.86</v>
      </c>
      <c r="I495" s="21">
        <f t="shared" si="183"/>
        <v>0.86</v>
      </c>
      <c r="J495" s="21">
        <f t="shared" si="184"/>
        <v>0</v>
      </c>
      <c r="K495" s="21">
        <f t="shared" si="184"/>
        <v>0</v>
      </c>
      <c r="L495" s="21">
        <f>IF(
                        C495="INSUMO",
                                        IFERROR(
                                            IF(
                                                INDEX(
                                                    Insumos!C:C,
                                                    MATCH(
                                                        A495&amp;B495,
                                                        Insumos!I:I,
                                                        0)
                                                )="Mao_obra",
                                                INDEX(
                                                    Insumos!F:F,
                                                    MATCH(
                                                        A495&amp;B495,
                                                        Insumos!I:I,
                                                        0)
                                                ),
                                                0
                                            ),
                                            "Não encontrado"),
                                        IFERROR(
                                            INDEX(M:M,
                                                MATCH(
                                                    A495&amp;B495,AG:AG,
                                                    0)
                                            ),
                                            "Não encontrado")
                                    )</f>
        <v>0</v>
      </c>
      <c r="M495" s="21">
        <f t="shared" si="185"/>
        <v>0</v>
      </c>
      <c r="N495" s="21">
        <f>IF(
                        C495="INSUMO",
                                        IFERROR(
                                            IF(
                                                INDEX(
                                                    Insumos!C:C,
                                                    MATCH(
                                                        A495&amp;B495,
                                                        Insumos!I:I,
                                                        0)
                                                )="Equipamento",
                                                INDEX(
                                                    Insumos!F:F,
                                                    MATCH(
                                                        A495&amp;B495,
                                                        Insumos!I:I,
                                                        0)
                                                ),
                                                0
                                            ),
                                            "Não encontrado"),
                                        IFERROR(
                                            INDEX(O:O,
                                                MATCH(
                                                    A495&amp;B495,AG:AG,
                                                    0)
                                            ),
                                            "Não encontrado")
                                    )</f>
        <v>0</v>
      </c>
      <c r="O495" s="21">
        <f t="shared" si="186"/>
        <v>0</v>
      </c>
      <c r="P495" s="21">
        <f>IF(
                        C495="INSUMO",
                                        IFERROR(
                                            IF(
                                                INDEX(
                                                    Insumos!C:C,
                                                    MATCH(
                                                        A495&amp;B495,
                                                        Insumos!I:I,
                                                        0)
                                                )="Transporte",
                                                INDEX(
                                                    Insumos!F:F,
                                                    MATCH(
                                                        A495&amp;B495,
                                                        Insumos!I:I,
                                                        0)
                                                ),
                                                0
                                            ),
                                            "Não encontrado"),
                                        IFERROR(
                                            INDEX(Q:Q,
                                                MATCH(
                                                    A495&amp;B495,AG:AG,
                                                    0)
                                            ),
                                            "Não encontrado")
                                    )</f>
        <v>0</v>
      </c>
      <c r="Q495" s="21">
        <f t="shared" si="187"/>
        <v>0</v>
      </c>
      <c r="R495" s="21">
        <f>IF(
                        C495="INSUMO",
                                        IFERROR(
                                            IF(
                                                INDEX(
                                                    Insumos!C:C,
                                                    MATCH(
                                                        A495&amp;B495,
                                                        Insumos!I:I,
                                                        0)
                                                )="Terceirizados",
                                                INDEX(
                                                    Insumos!F:F,
                                                    MATCH(
                                                        A495&amp;B495,
                                                        Insumos!I:I,
                                                        0)
                                                ),
                                                0
                                            ),
                                            "Não encontrado"),
                                        IFERROR(
                                            INDEX(S:S,
                                                MATCH(
                                                    A495&amp;B495,AG:AG,
                                                    0)
                                            ),
                                            "Não encontrado")
                                    )</f>
        <v>0</v>
      </c>
      <c r="S495" s="21">
        <f t="shared" si="188"/>
        <v>0</v>
      </c>
      <c r="T495" s="21">
        <f>IF(
                        C495="INSUMO",
                                        IFERROR(
                                            IF(
                                                INDEX(
                                                    Insumos!C:C,
                                                    MATCH(
                                                        A495&amp;B495,
                                                        Insumos!I:I,
                                                        0)
                                                )="Comissionamento",
                                                INDEX(
                                                    Insumos!F:F,
                                                    MATCH(
                                                        A495&amp;B495,
                                                        Insumos!I:I,
                                                        0)
                                                ),
                                                0
                                            ),
                                            "Não encontrado"),
                                        IFERROR(
                                            INDEX(U:U,
                                                MATCH(
                                                    A495&amp;B495,AG:AG,
                                                    0)
                                            ),
                                            "Não encontrado")
                                    )</f>
        <v>0</v>
      </c>
      <c r="U495" s="21">
        <f t="shared" si="189"/>
        <v>0</v>
      </c>
      <c r="V495" s="21">
        <f>IF(
                        C495="INSUMO",
                                        IFERROR(
                                            IF(
                                                INDEX(
                                                    Insumos!C:C,
                                                    MATCH(
                                                        A495&amp;B495,
                                                        Insumos!I:I,
                                                        0)
                                                )="Verba",
                                                INDEX(
                                                    Insumos!F:F,
                                                    MATCH(
                                                        A495&amp;B495,
                                                        Insumos!I:I,
                                                        0)
                                                ),
                                                0
                                            ),
                                            "Não encontrado"),
                                        IFERROR(
                                            INDEX(W:W,
                                                MATCH(
                                                    A495&amp;B495,AG:AG,
                                                    0)
                                            ),
                                            "Não encontrado")
                                    )</f>
        <v>0</v>
      </c>
      <c r="W495" s="21">
        <f t="shared" si="190"/>
        <v>0</v>
      </c>
      <c r="X495" s="21">
        <f>IF(
                        C495="INSUMO",
                                        IFERROR(
                                            IF(
                                                INDEX(
                                                    Insumos!C:C,
                                                    MATCH(
                                                        A495&amp;B495,
                                                        Insumos!I:I,
                                                        0)
                                                )="Outro",
                                                INDEX(
                                                    Insumos!F:F,
                                                    MATCH(
                                                        A495&amp;B495,
                                                        Insumos!I:I,
                                                        0)
                                                ),
                                                0
                                            ),
                                            "Não encontrado"),
                                        IFERROR(
                                            INDEX(Y:Y,
                                                MATCH(
                                                    A495&amp;B495,AG:AG,
                                                    0)
                                            ),
                                            "Não encontrado")
                                    )</f>
        <v>0</v>
      </c>
      <c r="Y495" s="21">
        <f t="shared" si="191"/>
        <v>0</v>
      </c>
      <c r="Z495" s="21">
        <f>IF(
                            C495="INSUMO",
                            IFERROR(
                                INDEX(
                                    Insumos!F:F,
                                    MATCH(
                                        A495&amp;B495,
                                        Insumos!I:I,
                                        0)
                                ),
                                "Não encontrado"),
                            IFERROR(
                                INDEX(AA:AA,
                                    MATCH(
                                        A495&amp;B495,AG:AG,
                                        0)
                                ),
                                "Não encontrado")
                        )</f>
        <v>0.86</v>
      </c>
      <c r="AA495" s="21">
        <f t="shared" si="192"/>
        <v>0.86</v>
      </c>
      <c r="AB495" s="45"/>
      <c r="AC495" s="45"/>
      <c r="AD495" s="61" t="s">
        <v>89</v>
      </c>
      <c r="AE495" s="72"/>
      <c r="AF495" s="72"/>
    </row>
    <row r="496" spans="1:33" x14ac:dyDescent="0.2">
      <c r="A496" s="54" t="s">
        <v>798</v>
      </c>
      <c r="B496" s="55" t="s">
        <v>98</v>
      </c>
      <c r="C496" s="69" t="s">
        <v>58</v>
      </c>
      <c r="D496" s="57" t="s">
        <v>488</v>
      </c>
      <c r="E496" s="57" t="s">
        <v>799</v>
      </c>
      <c r="F496" s="16" t="s">
        <v>511</v>
      </c>
      <c r="G496" s="16">
        <v>1</v>
      </c>
      <c r="H496" s="20">
        <f>IF(
                        C496="INSUMO",
                                        IFERROR(
                                            IF(
                                                INDEX(
                                                    Insumos!C:C,
                                                    MATCH(
                                                        A496&amp;B496,
                                                        Insumos!I:I,
                                                        0)
                                                )="Material",
                                                INDEX(
                                                    Insumos!F:F,
                                                    MATCH(
                                                        A496&amp;B496,
                                                        Insumos!I:I,
                                                        0)
                                                ),
                                                0
                                            ),
                                            "Não encontrado"),
                                        IFERROR(
                                            INDEX(I:I,
                                                MATCH(
                                                    A496&amp;B496,AG:AG,
                                                    0)
                                            ),
                                            "Não encontrado")
                                    )</f>
        <v>0.08</v>
      </c>
      <c r="I496" s="20">
        <f t="shared" si="183"/>
        <v>0.08</v>
      </c>
      <c r="J496" s="20">
        <f t="shared" si="184"/>
        <v>0</v>
      </c>
      <c r="K496" s="20">
        <f t="shared" si="184"/>
        <v>0</v>
      </c>
      <c r="L496" s="20">
        <f>IF(
                        C496="INSUMO",
                                        IFERROR(
                                            IF(
                                                INDEX(
                                                    Insumos!C:C,
                                                    MATCH(
                                                        A496&amp;B496,
                                                        Insumos!I:I,
                                                        0)
                                                )="Mao_obra",
                                                INDEX(
                                                    Insumos!F:F,
                                                    MATCH(
                                                        A496&amp;B496,
                                                        Insumos!I:I,
                                                        0)
                                                ),
                                                0
                                            ),
                                            "Não encontrado"),
                                        IFERROR(
                                            INDEX(M:M,
                                                MATCH(
                                                    A496&amp;B496,AG:AG,
                                                    0)
                                            ),
                                            "Não encontrado")
                                    )</f>
        <v>0</v>
      </c>
      <c r="M496" s="20">
        <f t="shared" si="185"/>
        <v>0</v>
      </c>
      <c r="N496" s="20">
        <f>IF(
                        C496="INSUMO",
                                        IFERROR(
                                            IF(
                                                INDEX(
                                                    Insumos!C:C,
                                                    MATCH(
                                                        A496&amp;B496,
                                                        Insumos!I:I,
                                                        0)
                                                )="Equipamento",
                                                INDEX(
                                                    Insumos!F:F,
                                                    MATCH(
                                                        A496&amp;B496,
                                                        Insumos!I:I,
                                                        0)
                                                ),
                                                0
                                            ),
                                            "Não encontrado"),
                                        IFERROR(
                                            INDEX(O:O,
                                                MATCH(
                                                    A496&amp;B496,AG:AG,
                                                    0)
                                            ),
                                            "Não encontrado")
                                    )</f>
        <v>0</v>
      </c>
      <c r="O496" s="20">
        <f t="shared" si="186"/>
        <v>0</v>
      </c>
      <c r="P496" s="20">
        <f>IF(
                        C496="INSUMO",
                                        IFERROR(
                                            IF(
                                                INDEX(
                                                    Insumos!C:C,
                                                    MATCH(
                                                        A496&amp;B496,
                                                        Insumos!I:I,
                                                        0)
                                                )="Transporte",
                                                INDEX(
                                                    Insumos!F:F,
                                                    MATCH(
                                                        A496&amp;B496,
                                                        Insumos!I:I,
                                                        0)
                                                ),
                                                0
                                            ),
                                            "Não encontrado"),
                                        IFERROR(
                                            INDEX(Q:Q,
                                                MATCH(
                                                    A496&amp;B496,AG:AG,
                                                    0)
                                            ),
                                            "Não encontrado")
                                    )</f>
        <v>0</v>
      </c>
      <c r="Q496" s="20">
        <f t="shared" si="187"/>
        <v>0</v>
      </c>
      <c r="R496" s="20">
        <f>IF(
                        C496="INSUMO",
                                        IFERROR(
                                            IF(
                                                INDEX(
                                                    Insumos!C:C,
                                                    MATCH(
                                                        A496&amp;B496,
                                                        Insumos!I:I,
                                                        0)
                                                )="Terceirizados",
                                                INDEX(
                                                    Insumos!F:F,
                                                    MATCH(
                                                        A496&amp;B496,
                                                        Insumos!I:I,
                                                        0)
                                                ),
                                                0
                                            ),
                                            "Não encontrado"),
                                        IFERROR(
                                            INDEX(S:S,
                                                MATCH(
                                                    A496&amp;B496,AG:AG,
                                                    0)
                                            ),
                                            "Não encontrado")
                                    )</f>
        <v>0</v>
      </c>
      <c r="S496" s="20">
        <f t="shared" si="188"/>
        <v>0</v>
      </c>
      <c r="T496" s="20">
        <f>IF(
                        C496="INSUMO",
                                        IFERROR(
                                            IF(
                                                INDEX(
                                                    Insumos!C:C,
                                                    MATCH(
                                                        A496&amp;B496,
                                                        Insumos!I:I,
                                                        0)
                                                )="Comissionamento",
                                                INDEX(
                                                    Insumos!F:F,
                                                    MATCH(
                                                        A496&amp;B496,
                                                        Insumos!I:I,
                                                        0)
                                                ),
                                                0
                                            ),
                                            "Não encontrado"),
                                        IFERROR(
                                            INDEX(U:U,
                                                MATCH(
                                                    A496&amp;B496,AG:AG,
                                                    0)
                                            ),
                                            "Não encontrado")
                                    )</f>
        <v>0</v>
      </c>
      <c r="U496" s="20">
        <f t="shared" si="189"/>
        <v>0</v>
      </c>
      <c r="V496" s="20">
        <f>IF(
                        C496="INSUMO",
                                        IFERROR(
                                            IF(
                                                INDEX(
                                                    Insumos!C:C,
                                                    MATCH(
                                                        A496&amp;B496,
                                                        Insumos!I:I,
                                                        0)
                                                )="Verba",
                                                INDEX(
                                                    Insumos!F:F,
                                                    MATCH(
                                                        A496&amp;B496,
                                                        Insumos!I:I,
                                                        0)
                                                ),
                                                0
                                            ),
                                            "Não encontrado"),
                                        IFERROR(
                                            INDEX(W:W,
                                                MATCH(
                                                    A496&amp;B496,AG:AG,
                                                    0)
                                            ),
                                            "Não encontrado")
                                    )</f>
        <v>0</v>
      </c>
      <c r="W496" s="20">
        <f t="shared" si="190"/>
        <v>0</v>
      </c>
      <c r="X496" s="20">
        <f>IF(
                        C496="INSUMO",
                                        IFERROR(
                                            IF(
                                                INDEX(
                                                    Insumos!C:C,
                                                    MATCH(
                                                        A496&amp;B496,
                                                        Insumos!I:I,
                                                        0)
                                                )="Outro",
                                                INDEX(
                                                    Insumos!F:F,
                                                    MATCH(
                                                        A496&amp;B496,
                                                        Insumos!I:I,
                                                        0)
                                                ),
                                                0
                                            ),
                                            "Não encontrado"),
                                        IFERROR(
                                            INDEX(Y:Y,
                                                MATCH(
                                                    A496&amp;B496,AG:AG,
                                                    0)
                                            ),
                                            "Não encontrado")
                                    )</f>
        <v>0</v>
      </c>
      <c r="Y496" s="20">
        <f t="shared" si="191"/>
        <v>0</v>
      </c>
      <c r="Z496" s="20">
        <f>IF(
                            C496="INSUMO",
                            IFERROR(
                                INDEX(
                                    Insumos!F:F,
                                    MATCH(
                                        A496&amp;B496,
                                        Insumos!I:I,
                                        0)
                                ),
                                "Não encontrado"),
                            IFERROR(
                                INDEX(AA:AA,
                                    MATCH(
                                        A496&amp;B496,AG:AG,
                                        0)
                                ),
                                "Não encontrado")
                        )</f>
        <v>0.08</v>
      </c>
      <c r="AA496" s="20">
        <f t="shared" si="192"/>
        <v>0.08</v>
      </c>
      <c r="AB496" s="44"/>
      <c r="AC496" s="44"/>
      <c r="AD496" s="57" t="s">
        <v>89</v>
      </c>
      <c r="AE496" s="70"/>
      <c r="AF496" s="70"/>
    </row>
    <row r="497" spans="1:33" x14ac:dyDescent="0.2">
      <c r="A497" s="59" t="s">
        <v>800</v>
      </c>
      <c r="B497" s="60" t="s">
        <v>98</v>
      </c>
      <c r="C497" s="71" t="s">
        <v>58</v>
      </c>
      <c r="D497" s="61" t="s">
        <v>488</v>
      </c>
      <c r="E497" s="61" t="s">
        <v>801</v>
      </c>
      <c r="F497" s="17" t="s">
        <v>511</v>
      </c>
      <c r="G497" s="17">
        <v>1</v>
      </c>
      <c r="H497" s="21">
        <f>IF(
                        C497="INSUMO",
                                        IFERROR(
                                            IF(
                                                INDEX(
                                                    Insumos!C:C,
                                                    MATCH(
                                                        A497&amp;B497,
                                                        Insumos!I:I,
                                                        0)
                                                )="Material",
                                                INDEX(
                                                    Insumos!F:F,
                                                    MATCH(
                                                        A497&amp;B497,
                                                        Insumos!I:I,
                                                        0)
                                                ),
                                                0
                                            ),
                                            "Não encontrado"),
                                        IFERROR(
                                            INDEX(I:I,
                                                MATCH(
                                                    A497&amp;B497,AG:AG,
                                                    0)
                                            ),
                                            "Não encontrado")
                                    )</f>
        <v>1.43</v>
      </c>
      <c r="I497" s="21">
        <f t="shared" si="183"/>
        <v>1.43</v>
      </c>
      <c r="J497" s="21">
        <f t="shared" si="184"/>
        <v>0</v>
      </c>
      <c r="K497" s="21">
        <f t="shared" si="184"/>
        <v>0</v>
      </c>
      <c r="L497" s="21">
        <f>IF(
                        C497="INSUMO",
                                        IFERROR(
                                            IF(
                                                INDEX(
                                                    Insumos!C:C,
                                                    MATCH(
                                                        A497&amp;B497,
                                                        Insumos!I:I,
                                                        0)
                                                )="Mao_obra",
                                                INDEX(
                                                    Insumos!F:F,
                                                    MATCH(
                                                        A497&amp;B497,
                                                        Insumos!I:I,
                                                        0)
                                                ),
                                                0
                                            ),
                                            "Não encontrado"),
                                        IFERROR(
                                            INDEX(M:M,
                                                MATCH(
                                                    A497&amp;B497,AG:AG,
                                                    0)
                                            ),
                                            "Não encontrado")
                                    )</f>
        <v>0</v>
      </c>
      <c r="M497" s="21">
        <f t="shared" si="185"/>
        <v>0</v>
      </c>
      <c r="N497" s="21">
        <f>IF(
                        C497="INSUMO",
                                        IFERROR(
                                            IF(
                                                INDEX(
                                                    Insumos!C:C,
                                                    MATCH(
                                                        A497&amp;B497,
                                                        Insumos!I:I,
                                                        0)
                                                )="Equipamento",
                                                INDEX(
                                                    Insumos!F:F,
                                                    MATCH(
                                                        A497&amp;B497,
                                                        Insumos!I:I,
                                                        0)
                                                ),
                                                0
                                            ),
                                            "Não encontrado"),
                                        IFERROR(
                                            INDEX(O:O,
                                                MATCH(
                                                    A497&amp;B497,AG:AG,
                                                    0)
                                            ),
                                            "Não encontrado")
                                    )</f>
        <v>0</v>
      </c>
      <c r="O497" s="21">
        <f t="shared" si="186"/>
        <v>0</v>
      </c>
      <c r="P497" s="21">
        <f>IF(
                        C497="INSUMO",
                                        IFERROR(
                                            IF(
                                                INDEX(
                                                    Insumos!C:C,
                                                    MATCH(
                                                        A497&amp;B497,
                                                        Insumos!I:I,
                                                        0)
                                                )="Transporte",
                                                INDEX(
                                                    Insumos!F:F,
                                                    MATCH(
                                                        A497&amp;B497,
                                                        Insumos!I:I,
                                                        0)
                                                ),
                                                0
                                            ),
                                            "Não encontrado"),
                                        IFERROR(
                                            INDEX(Q:Q,
                                                MATCH(
                                                    A497&amp;B497,AG:AG,
                                                    0)
                                            ),
                                            "Não encontrado")
                                    )</f>
        <v>0</v>
      </c>
      <c r="Q497" s="21">
        <f t="shared" si="187"/>
        <v>0</v>
      </c>
      <c r="R497" s="21">
        <f>IF(
                        C497="INSUMO",
                                        IFERROR(
                                            IF(
                                                INDEX(
                                                    Insumos!C:C,
                                                    MATCH(
                                                        A497&amp;B497,
                                                        Insumos!I:I,
                                                        0)
                                                )="Terceirizados",
                                                INDEX(
                                                    Insumos!F:F,
                                                    MATCH(
                                                        A497&amp;B497,
                                                        Insumos!I:I,
                                                        0)
                                                ),
                                                0
                                            ),
                                            "Não encontrado"),
                                        IFERROR(
                                            INDEX(S:S,
                                                MATCH(
                                                    A497&amp;B497,AG:AG,
                                                    0)
                                            ),
                                            "Não encontrado")
                                    )</f>
        <v>0</v>
      </c>
      <c r="S497" s="21">
        <f t="shared" si="188"/>
        <v>0</v>
      </c>
      <c r="T497" s="21">
        <f>IF(
                        C497="INSUMO",
                                        IFERROR(
                                            IF(
                                                INDEX(
                                                    Insumos!C:C,
                                                    MATCH(
                                                        A497&amp;B497,
                                                        Insumos!I:I,
                                                        0)
                                                )="Comissionamento",
                                                INDEX(
                                                    Insumos!F:F,
                                                    MATCH(
                                                        A497&amp;B497,
                                                        Insumos!I:I,
                                                        0)
                                                ),
                                                0
                                            ),
                                            "Não encontrado"),
                                        IFERROR(
                                            INDEX(U:U,
                                                MATCH(
                                                    A497&amp;B497,AG:AG,
                                                    0)
                                            ),
                                            "Não encontrado")
                                    )</f>
        <v>0</v>
      </c>
      <c r="U497" s="21">
        <f t="shared" si="189"/>
        <v>0</v>
      </c>
      <c r="V497" s="21">
        <f>IF(
                        C497="INSUMO",
                                        IFERROR(
                                            IF(
                                                INDEX(
                                                    Insumos!C:C,
                                                    MATCH(
                                                        A497&amp;B497,
                                                        Insumos!I:I,
                                                        0)
                                                )="Verba",
                                                INDEX(
                                                    Insumos!F:F,
                                                    MATCH(
                                                        A497&amp;B497,
                                                        Insumos!I:I,
                                                        0)
                                                ),
                                                0
                                            ),
                                            "Não encontrado"),
                                        IFERROR(
                                            INDEX(W:W,
                                                MATCH(
                                                    A497&amp;B497,AG:AG,
                                                    0)
                                            ),
                                            "Não encontrado")
                                    )</f>
        <v>0</v>
      </c>
      <c r="W497" s="21">
        <f t="shared" si="190"/>
        <v>0</v>
      </c>
      <c r="X497" s="21">
        <f>IF(
                        C497="INSUMO",
                                        IFERROR(
                                            IF(
                                                INDEX(
                                                    Insumos!C:C,
                                                    MATCH(
                                                        A497&amp;B497,
                                                        Insumos!I:I,
                                                        0)
                                                )="Outro",
                                                INDEX(
                                                    Insumos!F:F,
                                                    MATCH(
                                                        A497&amp;B497,
                                                        Insumos!I:I,
                                                        0)
                                                ),
                                                0
                                            ),
                                            "Não encontrado"),
                                        IFERROR(
                                            INDEX(Y:Y,
                                                MATCH(
                                                    A497&amp;B497,AG:AG,
                                                    0)
                                            ),
                                            "Não encontrado")
                                    )</f>
        <v>0</v>
      </c>
      <c r="Y497" s="21">
        <f t="shared" si="191"/>
        <v>0</v>
      </c>
      <c r="Z497" s="21">
        <f>IF(
                            C497="INSUMO",
                            IFERROR(
                                INDEX(
                                    Insumos!F:F,
                                    MATCH(
                                        A497&amp;B497,
                                        Insumos!I:I,
                                        0)
                                ),
                                "Não encontrado"),
                            IFERROR(
                                INDEX(AA:AA,
                                    MATCH(
                                        A497&amp;B497,AG:AG,
                                        0)
                                ),
                                "Não encontrado")
                        )</f>
        <v>1.43</v>
      </c>
      <c r="AA497" s="21">
        <f t="shared" si="192"/>
        <v>1.43</v>
      </c>
      <c r="AB497" s="45"/>
      <c r="AC497" s="45"/>
      <c r="AD497" s="61" t="s">
        <v>89</v>
      </c>
      <c r="AE497" s="72"/>
      <c r="AF497" s="72"/>
    </row>
    <row r="498" spans="1:33" ht="25.5" x14ac:dyDescent="0.2">
      <c r="A498" s="54" t="s">
        <v>802</v>
      </c>
      <c r="B498" s="55" t="s">
        <v>98</v>
      </c>
      <c r="C498" s="69" t="s">
        <v>58</v>
      </c>
      <c r="D498" s="57" t="s">
        <v>488</v>
      </c>
      <c r="E498" s="57" t="s">
        <v>803</v>
      </c>
      <c r="F498" s="16" t="s">
        <v>511</v>
      </c>
      <c r="G498" s="16">
        <v>1</v>
      </c>
      <c r="H498" s="20">
        <f>IF(
                        C498="INSUMO",
                                        IFERROR(
                                            IF(
                                                INDEX(
                                                    Insumos!C:C,
                                                    MATCH(
                                                        A498&amp;B498,
                                                        Insumos!I:I,
                                                        0)
                                                )="Material",
                                                INDEX(
                                                    Insumos!F:F,
                                                    MATCH(
                                                        A498&amp;B498,
                                                        Insumos!I:I,
                                                        0)
                                                ),
                                                0
                                            ),
                                            "Não encontrado"),
                                        IFERROR(
                                            INDEX(I:I,
                                                MATCH(
                                                    A498&amp;B498,AG:AG,
                                                    0)
                                            ),
                                            "Não encontrado")
                                    )</f>
        <v>0.61</v>
      </c>
      <c r="I498" s="20">
        <f t="shared" si="183"/>
        <v>0.61</v>
      </c>
      <c r="J498" s="20">
        <f t="shared" si="184"/>
        <v>0</v>
      </c>
      <c r="K498" s="20">
        <f t="shared" si="184"/>
        <v>0</v>
      </c>
      <c r="L498" s="20">
        <f>IF(
                        C498="INSUMO",
                                        IFERROR(
                                            IF(
                                                INDEX(
                                                    Insumos!C:C,
                                                    MATCH(
                                                        A498&amp;B498,
                                                        Insumos!I:I,
                                                        0)
                                                )="Mao_obra",
                                                INDEX(
                                                    Insumos!F:F,
                                                    MATCH(
                                                        A498&amp;B498,
                                                        Insumos!I:I,
                                                        0)
                                                ),
                                                0
                                            ),
                                            "Não encontrado"),
                                        IFERROR(
                                            INDEX(M:M,
                                                MATCH(
                                                    A498&amp;B498,AG:AG,
                                                    0)
                                            ),
                                            "Não encontrado")
                                    )</f>
        <v>0</v>
      </c>
      <c r="M498" s="20">
        <f t="shared" si="185"/>
        <v>0</v>
      </c>
      <c r="N498" s="20">
        <f>IF(
                        C498="INSUMO",
                                        IFERROR(
                                            IF(
                                                INDEX(
                                                    Insumos!C:C,
                                                    MATCH(
                                                        A498&amp;B498,
                                                        Insumos!I:I,
                                                        0)
                                                )="Equipamento",
                                                INDEX(
                                                    Insumos!F:F,
                                                    MATCH(
                                                        A498&amp;B498,
                                                        Insumos!I:I,
                                                        0)
                                                ),
                                                0
                                            ),
                                            "Não encontrado"),
                                        IFERROR(
                                            INDEX(O:O,
                                                MATCH(
                                                    A498&amp;B498,AG:AG,
                                                    0)
                                            ),
                                            "Não encontrado")
                                    )</f>
        <v>0</v>
      </c>
      <c r="O498" s="20">
        <f t="shared" si="186"/>
        <v>0</v>
      </c>
      <c r="P498" s="20">
        <f>IF(
                        C498="INSUMO",
                                        IFERROR(
                                            IF(
                                                INDEX(
                                                    Insumos!C:C,
                                                    MATCH(
                                                        A498&amp;B498,
                                                        Insumos!I:I,
                                                        0)
                                                )="Transporte",
                                                INDEX(
                                                    Insumos!F:F,
                                                    MATCH(
                                                        A498&amp;B498,
                                                        Insumos!I:I,
                                                        0)
                                                ),
                                                0
                                            ),
                                            "Não encontrado"),
                                        IFERROR(
                                            INDEX(Q:Q,
                                                MATCH(
                                                    A498&amp;B498,AG:AG,
                                                    0)
                                            ),
                                            "Não encontrado")
                                    )</f>
        <v>0</v>
      </c>
      <c r="Q498" s="20">
        <f t="shared" si="187"/>
        <v>0</v>
      </c>
      <c r="R498" s="20">
        <f>IF(
                        C498="INSUMO",
                                        IFERROR(
                                            IF(
                                                INDEX(
                                                    Insumos!C:C,
                                                    MATCH(
                                                        A498&amp;B498,
                                                        Insumos!I:I,
                                                        0)
                                                )="Terceirizados",
                                                INDEX(
                                                    Insumos!F:F,
                                                    MATCH(
                                                        A498&amp;B498,
                                                        Insumos!I:I,
                                                        0)
                                                ),
                                                0
                                            ),
                                            "Não encontrado"),
                                        IFERROR(
                                            INDEX(S:S,
                                                MATCH(
                                                    A498&amp;B498,AG:AG,
                                                    0)
                                            ),
                                            "Não encontrado")
                                    )</f>
        <v>0</v>
      </c>
      <c r="S498" s="20">
        <f t="shared" si="188"/>
        <v>0</v>
      </c>
      <c r="T498" s="20">
        <f>IF(
                        C498="INSUMO",
                                        IFERROR(
                                            IF(
                                                INDEX(
                                                    Insumos!C:C,
                                                    MATCH(
                                                        A498&amp;B498,
                                                        Insumos!I:I,
                                                        0)
                                                )="Comissionamento",
                                                INDEX(
                                                    Insumos!F:F,
                                                    MATCH(
                                                        A498&amp;B498,
                                                        Insumos!I:I,
                                                        0)
                                                ),
                                                0
                                            ),
                                            "Não encontrado"),
                                        IFERROR(
                                            INDEX(U:U,
                                                MATCH(
                                                    A498&amp;B498,AG:AG,
                                                    0)
                                            ),
                                            "Não encontrado")
                                    )</f>
        <v>0</v>
      </c>
      <c r="U498" s="20">
        <f t="shared" si="189"/>
        <v>0</v>
      </c>
      <c r="V498" s="20">
        <f>IF(
                        C498="INSUMO",
                                        IFERROR(
                                            IF(
                                                INDEX(
                                                    Insumos!C:C,
                                                    MATCH(
                                                        A498&amp;B498,
                                                        Insumos!I:I,
                                                        0)
                                                )="Verba",
                                                INDEX(
                                                    Insumos!F:F,
                                                    MATCH(
                                                        A498&amp;B498,
                                                        Insumos!I:I,
                                                        0)
                                                ),
                                                0
                                            ),
                                            "Não encontrado"),
                                        IFERROR(
                                            INDEX(W:W,
                                                MATCH(
                                                    A498&amp;B498,AG:AG,
                                                    0)
                                            ),
                                            "Não encontrado")
                                    )</f>
        <v>0</v>
      </c>
      <c r="W498" s="20">
        <f t="shared" si="190"/>
        <v>0</v>
      </c>
      <c r="X498" s="20">
        <f>IF(
                        C498="INSUMO",
                                        IFERROR(
                                            IF(
                                                INDEX(
                                                    Insumos!C:C,
                                                    MATCH(
                                                        A498&amp;B498,
                                                        Insumos!I:I,
                                                        0)
                                                )="Outro",
                                                INDEX(
                                                    Insumos!F:F,
                                                    MATCH(
                                                        A498&amp;B498,
                                                        Insumos!I:I,
                                                        0)
                                                ),
                                                0
                                            ),
                                            "Não encontrado"),
                                        IFERROR(
                                            INDEX(Y:Y,
                                                MATCH(
                                                    A498&amp;B498,AG:AG,
                                                    0)
                                            ),
                                            "Não encontrado")
                                    )</f>
        <v>0</v>
      </c>
      <c r="Y498" s="20">
        <f t="shared" si="191"/>
        <v>0</v>
      </c>
      <c r="Z498" s="20">
        <f>IF(
                            C498="INSUMO",
                            IFERROR(
                                INDEX(
                                    Insumos!F:F,
                                    MATCH(
                                        A498&amp;B498,
                                        Insumos!I:I,
                                        0)
                                ),
                                "Não encontrado"),
                            IFERROR(
                                INDEX(AA:AA,
                                    MATCH(
                                        A498&amp;B498,AG:AG,
                                        0)
                                ),
                                "Não encontrado")
                        )</f>
        <v>0.61</v>
      </c>
      <c r="AA498" s="20">
        <f t="shared" si="192"/>
        <v>0.61</v>
      </c>
      <c r="AB498" s="44"/>
      <c r="AC498" s="44"/>
      <c r="AD498" s="57" t="s">
        <v>89</v>
      </c>
      <c r="AE498" s="70"/>
      <c r="AF498" s="70"/>
    </row>
    <row r="499" spans="1:33" ht="25.5" x14ac:dyDescent="0.2">
      <c r="A499" s="59" t="s">
        <v>804</v>
      </c>
      <c r="B499" s="60" t="s">
        <v>98</v>
      </c>
      <c r="C499" s="71" t="s">
        <v>58</v>
      </c>
      <c r="D499" s="61" t="s">
        <v>488</v>
      </c>
      <c r="E499" s="61" t="s">
        <v>805</v>
      </c>
      <c r="F499" s="17" t="s">
        <v>511</v>
      </c>
      <c r="G499" s="17">
        <v>1</v>
      </c>
      <c r="H499" s="21">
        <f>IF(
                        C499="INSUMO",
                                        IFERROR(
                                            IF(
                                                INDEX(
                                                    Insumos!C:C,
                                                    MATCH(
                                                        A499&amp;B499,
                                                        Insumos!I:I,
                                                        0)
                                                )="Material",
                                                INDEX(
                                                    Insumos!F:F,
                                                    MATCH(
                                                        A499&amp;B499,
                                                        Insumos!I:I,
                                                        0)
                                                ),
                                                0
                                            ),
                                            "Não encontrado"),
                                        IFERROR(
                                            INDEX(I:I,
                                                MATCH(
                                                    A499&amp;B499,AG:AG,
                                                    0)
                                            ),
                                            "Não encontrado")
                                    )</f>
        <v>0.01</v>
      </c>
      <c r="I499" s="21">
        <f t="shared" si="183"/>
        <v>0.01</v>
      </c>
      <c r="J499" s="21">
        <f t="shared" si="184"/>
        <v>0</v>
      </c>
      <c r="K499" s="21">
        <f t="shared" si="184"/>
        <v>0</v>
      </c>
      <c r="L499" s="21">
        <f>IF(
                        C499="INSUMO",
                                        IFERROR(
                                            IF(
                                                INDEX(
                                                    Insumos!C:C,
                                                    MATCH(
                                                        A499&amp;B499,
                                                        Insumos!I:I,
                                                        0)
                                                )="Mao_obra",
                                                INDEX(
                                                    Insumos!F:F,
                                                    MATCH(
                                                        A499&amp;B499,
                                                        Insumos!I:I,
                                                        0)
                                                ),
                                                0
                                            ),
                                            "Não encontrado"),
                                        IFERROR(
                                            INDEX(M:M,
                                                MATCH(
                                                    A499&amp;B499,AG:AG,
                                                    0)
                                            ),
                                            "Não encontrado")
                                    )</f>
        <v>0</v>
      </c>
      <c r="M499" s="21">
        <f t="shared" si="185"/>
        <v>0</v>
      </c>
      <c r="N499" s="21">
        <f>IF(
                        C499="INSUMO",
                                        IFERROR(
                                            IF(
                                                INDEX(
                                                    Insumos!C:C,
                                                    MATCH(
                                                        A499&amp;B499,
                                                        Insumos!I:I,
                                                        0)
                                                )="Equipamento",
                                                INDEX(
                                                    Insumos!F:F,
                                                    MATCH(
                                                        A499&amp;B499,
                                                        Insumos!I:I,
                                                        0)
                                                ),
                                                0
                                            ),
                                            "Não encontrado"),
                                        IFERROR(
                                            INDEX(O:O,
                                                MATCH(
                                                    A499&amp;B499,AG:AG,
                                                    0)
                                            ),
                                            "Não encontrado")
                                    )</f>
        <v>0</v>
      </c>
      <c r="O499" s="21">
        <f t="shared" si="186"/>
        <v>0</v>
      </c>
      <c r="P499" s="21">
        <f>IF(
                        C499="INSUMO",
                                        IFERROR(
                                            IF(
                                                INDEX(
                                                    Insumos!C:C,
                                                    MATCH(
                                                        A499&amp;B499,
                                                        Insumos!I:I,
                                                        0)
                                                )="Transporte",
                                                INDEX(
                                                    Insumos!F:F,
                                                    MATCH(
                                                        A499&amp;B499,
                                                        Insumos!I:I,
                                                        0)
                                                ),
                                                0
                                            ),
                                            "Não encontrado"),
                                        IFERROR(
                                            INDEX(Q:Q,
                                                MATCH(
                                                    A499&amp;B499,AG:AG,
                                                    0)
                                            ),
                                            "Não encontrado")
                                    )</f>
        <v>0</v>
      </c>
      <c r="Q499" s="21">
        <f t="shared" si="187"/>
        <v>0</v>
      </c>
      <c r="R499" s="21">
        <f>IF(
                        C499="INSUMO",
                                        IFERROR(
                                            IF(
                                                INDEX(
                                                    Insumos!C:C,
                                                    MATCH(
                                                        A499&amp;B499,
                                                        Insumos!I:I,
                                                        0)
                                                )="Terceirizados",
                                                INDEX(
                                                    Insumos!F:F,
                                                    MATCH(
                                                        A499&amp;B499,
                                                        Insumos!I:I,
                                                        0)
                                                ),
                                                0
                                            ),
                                            "Não encontrado"),
                                        IFERROR(
                                            INDEX(S:S,
                                                MATCH(
                                                    A499&amp;B499,AG:AG,
                                                    0)
                                            ),
                                            "Não encontrado")
                                    )</f>
        <v>0</v>
      </c>
      <c r="S499" s="21">
        <f t="shared" si="188"/>
        <v>0</v>
      </c>
      <c r="T499" s="21">
        <f>IF(
                        C499="INSUMO",
                                        IFERROR(
                                            IF(
                                                INDEX(
                                                    Insumos!C:C,
                                                    MATCH(
                                                        A499&amp;B499,
                                                        Insumos!I:I,
                                                        0)
                                                )="Comissionamento",
                                                INDEX(
                                                    Insumos!F:F,
                                                    MATCH(
                                                        A499&amp;B499,
                                                        Insumos!I:I,
                                                        0)
                                                ),
                                                0
                                            ),
                                            "Não encontrado"),
                                        IFERROR(
                                            INDEX(U:U,
                                                MATCH(
                                                    A499&amp;B499,AG:AG,
                                                    0)
                                            ),
                                            "Não encontrado")
                                    )</f>
        <v>0</v>
      </c>
      <c r="U499" s="21">
        <f t="shared" si="189"/>
        <v>0</v>
      </c>
      <c r="V499" s="21">
        <f>IF(
                        C499="INSUMO",
                                        IFERROR(
                                            IF(
                                                INDEX(
                                                    Insumos!C:C,
                                                    MATCH(
                                                        A499&amp;B499,
                                                        Insumos!I:I,
                                                        0)
                                                )="Verba",
                                                INDEX(
                                                    Insumos!F:F,
                                                    MATCH(
                                                        A499&amp;B499,
                                                        Insumos!I:I,
                                                        0)
                                                ),
                                                0
                                            ),
                                            "Não encontrado"),
                                        IFERROR(
                                            INDEX(W:W,
                                                MATCH(
                                                    A499&amp;B499,AG:AG,
                                                    0)
                                            ),
                                            "Não encontrado")
                                    )</f>
        <v>0</v>
      </c>
      <c r="W499" s="21">
        <f t="shared" si="190"/>
        <v>0</v>
      </c>
      <c r="X499" s="21">
        <f>IF(
                        C499="INSUMO",
                                        IFERROR(
                                            IF(
                                                INDEX(
                                                    Insumos!C:C,
                                                    MATCH(
                                                        A499&amp;B499,
                                                        Insumos!I:I,
                                                        0)
                                                )="Outro",
                                                INDEX(
                                                    Insumos!F:F,
                                                    MATCH(
                                                        A499&amp;B499,
                                                        Insumos!I:I,
                                                        0)
                                                ),
                                                0
                                            ),
                                            "Não encontrado"),
                                        IFERROR(
                                            INDEX(Y:Y,
                                                MATCH(
                                                    A499&amp;B499,AG:AG,
                                                    0)
                                            ),
                                            "Não encontrado")
                                    )</f>
        <v>0</v>
      </c>
      <c r="Y499" s="21">
        <f t="shared" si="191"/>
        <v>0</v>
      </c>
      <c r="Z499" s="21">
        <f>IF(
                            C499="INSUMO",
                            IFERROR(
                                INDEX(
                                    Insumos!F:F,
                                    MATCH(
                                        A499&amp;B499,
                                        Insumos!I:I,
                                        0)
                                ),
                                "Não encontrado"),
                            IFERROR(
                                INDEX(AA:AA,
                                    MATCH(
                                        A499&amp;B499,AG:AG,
                                        0)
                                ),
                                "Não encontrado")
                        )</f>
        <v>0.01</v>
      </c>
      <c r="AA499" s="21">
        <f t="shared" si="192"/>
        <v>0.01</v>
      </c>
      <c r="AB499" s="45"/>
      <c r="AC499" s="45"/>
      <c r="AD499" s="61" t="s">
        <v>89</v>
      </c>
      <c r="AE499" s="72"/>
      <c r="AF499" s="72"/>
    </row>
    <row r="500" spans="1:33" x14ac:dyDescent="0.2">
      <c r="A500" s="54" t="s">
        <v>863</v>
      </c>
      <c r="B500" s="55" t="s">
        <v>98</v>
      </c>
      <c r="C500" s="69" t="s">
        <v>58</v>
      </c>
      <c r="D500" s="57" t="s">
        <v>488</v>
      </c>
      <c r="E500" s="57" t="s">
        <v>864</v>
      </c>
      <c r="F500" s="16" t="s">
        <v>511</v>
      </c>
      <c r="G500" s="16">
        <v>1</v>
      </c>
      <c r="H500" s="20">
        <f>IF(
                        C500="INSUMO",
                                        IFERROR(
                                            IF(
                                                INDEX(
                                                    Insumos!C:C,
                                                    MATCH(
                                                        A500&amp;B500,
                                                        Insumos!I:I,
                                                        0)
                                                )="Material",
                                                INDEX(
                                                    Insumos!F:F,
                                                    MATCH(
                                                        A500&amp;B500,
                                                        Insumos!I:I,
                                                        0)
                                                ),
                                                0
                                            ),
                                            "Não encontrado"),
                                        IFERROR(
                                            INDEX(I:I,
                                                MATCH(
                                                    A500&amp;B500,AG:AG,
                                                    0)
                                            ),
                                            "Não encontrado")
                                    )</f>
        <v>0</v>
      </c>
      <c r="I500" s="20">
        <f t="shared" si="183"/>
        <v>0</v>
      </c>
      <c r="J500" s="20">
        <f t="shared" si="184"/>
        <v>19.36</v>
      </c>
      <c r="K500" s="20">
        <f t="shared" si="184"/>
        <v>19.36</v>
      </c>
      <c r="L500" s="20">
        <f>IF(
                        C500="INSUMO",
                                        IFERROR(
                                            IF(
                                                INDEX(
                                                    Insumos!C:C,
                                                    MATCH(
                                                        A500&amp;B500,
                                                        Insumos!I:I,
                                                        0)
                                                )="Mao_obra",
                                                INDEX(
                                                    Insumos!F:F,
                                                    MATCH(
                                                        A500&amp;B500,
                                                        Insumos!I:I,
                                                        0)
                                                ),
                                                0
                                            ),
                                            "Não encontrado"),
                                        IFERROR(
                                            INDEX(M:M,
                                                MATCH(
                                                    A500&amp;B500,AG:AG,
                                                    0)
                                            ),
                                            "Não encontrado")
                                    )</f>
        <v>19.36</v>
      </c>
      <c r="M500" s="20">
        <f t="shared" si="185"/>
        <v>19.36</v>
      </c>
      <c r="N500" s="20">
        <f>IF(
                        C500="INSUMO",
                                        IFERROR(
                                            IF(
                                                INDEX(
                                                    Insumos!C:C,
                                                    MATCH(
                                                        A500&amp;B500,
                                                        Insumos!I:I,
                                                        0)
                                                )="Equipamento",
                                                INDEX(
                                                    Insumos!F:F,
                                                    MATCH(
                                                        A500&amp;B500,
                                                        Insumos!I:I,
                                                        0)
                                                ),
                                                0
                                            ),
                                            "Não encontrado"),
                                        IFERROR(
                                            INDEX(O:O,
                                                MATCH(
                                                    A500&amp;B500,AG:AG,
                                                    0)
                                            ),
                                            "Não encontrado")
                                    )</f>
        <v>0</v>
      </c>
      <c r="O500" s="20">
        <f t="shared" si="186"/>
        <v>0</v>
      </c>
      <c r="P500" s="20">
        <f>IF(
                        C500="INSUMO",
                                        IFERROR(
                                            IF(
                                                INDEX(
                                                    Insumos!C:C,
                                                    MATCH(
                                                        A500&amp;B500,
                                                        Insumos!I:I,
                                                        0)
                                                )="Transporte",
                                                INDEX(
                                                    Insumos!F:F,
                                                    MATCH(
                                                        A500&amp;B500,
                                                        Insumos!I:I,
                                                        0)
                                                ),
                                                0
                                            ),
                                            "Não encontrado"),
                                        IFERROR(
                                            INDEX(Q:Q,
                                                MATCH(
                                                    A500&amp;B500,AG:AG,
                                                    0)
                                            ),
                                            "Não encontrado")
                                    )</f>
        <v>0</v>
      </c>
      <c r="Q500" s="20">
        <f t="shared" si="187"/>
        <v>0</v>
      </c>
      <c r="R500" s="20">
        <f>IF(
                        C500="INSUMO",
                                        IFERROR(
                                            IF(
                                                INDEX(
                                                    Insumos!C:C,
                                                    MATCH(
                                                        A500&amp;B500,
                                                        Insumos!I:I,
                                                        0)
                                                )="Terceirizados",
                                                INDEX(
                                                    Insumos!F:F,
                                                    MATCH(
                                                        A500&amp;B500,
                                                        Insumos!I:I,
                                                        0)
                                                ),
                                                0
                                            ),
                                            "Não encontrado"),
                                        IFERROR(
                                            INDEX(S:S,
                                                MATCH(
                                                    A500&amp;B500,AG:AG,
                                                    0)
                                            ),
                                            "Não encontrado")
                                    )</f>
        <v>0</v>
      </c>
      <c r="S500" s="20">
        <f t="shared" si="188"/>
        <v>0</v>
      </c>
      <c r="T500" s="20">
        <f>IF(
                        C500="INSUMO",
                                        IFERROR(
                                            IF(
                                                INDEX(
                                                    Insumos!C:C,
                                                    MATCH(
                                                        A500&amp;B500,
                                                        Insumos!I:I,
                                                        0)
                                                )="Comissionamento",
                                                INDEX(
                                                    Insumos!F:F,
                                                    MATCH(
                                                        A500&amp;B500,
                                                        Insumos!I:I,
                                                        0)
                                                ),
                                                0
                                            ),
                                            "Não encontrado"),
                                        IFERROR(
                                            INDEX(U:U,
                                                MATCH(
                                                    A500&amp;B500,AG:AG,
                                                    0)
                                            ),
                                            "Não encontrado")
                                    )</f>
        <v>0</v>
      </c>
      <c r="U500" s="20">
        <f t="shared" si="189"/>
        <v>0</v>
      </c>
      <c r="V500" s="20">
        <f>IF(
                        C500="INSUMO",
                                        IFERROR(
                                            IF(
                                                INDEX(
                                                    Insumos!C:C,
                                                    MATCH(
                                                        A500&amp;B500,
                                                        Insumos!I:I,
                                                        0)
                                                )="Verba",
                                                INDEX(
                                                    Insumos!F:F,
                                                    MATCH(
                                                        A500&amp;B500,
                                                        Insumos!I:I,
                                                        0)
                                                ),
                                                0
                                            ),
                                            "Não encontrado"),
                                        IFERROR(
                                            INDEX(W:W,
                                                MATCH(
                                                    A500&amp;B500,AG:AG,
                                                    0)
                                            ),
                                            "Não encontrado")
                                    )</f>
        <v>0</v>
      </c>
      <c r="W500" s="20">
        <f t="shared" si="190"/>
        <v>0</v>
      </c>
      <c r="X500" s="20">
        <f>IF(
                        C500="INSUMO",
                                        IFERROR(
                                            IF(
                                                INDEX(
                                                    Insumos!C:C,
                                                    MATCH(
                                                        A500&amp;B500,
                                                        Insumos!I:I,
                                                        0)
                                                )="Outro",
                                                INDEX(
                                                    Insumos!F:F,
                                                    MATCH(
                                                        A500&amp;B500,
                                                        Insumos!I:I,
                                                        0)
                                                ),
                                                0
                                            ),
                                            "Não encontrado"),
                                        IFERROR(
                                            INDEX(Y:Y,
                                                MATCH(
                                                    A500&amp;B500,AG:AG,
                                                    0)
                                            ),
                                            "Não encontrado")
                                    )</f>
        <v>0</v>
      </c>
      <c r="Y500" s="20">
        <f t="shared" si="191"/>
        <v>0</v>
      </c>
      <c r="Z500" s="20">
        <f>IF(
                            C500="INSUMO",
                            IFERROR(
                                INDEX(
                                    Insumos!F:F,
                                    MATCH(
                                        A500&amp;B500,
                                        Insumos!I:I,
                                        0)
                                ),
                                "Não encontrado"),
                            IFERROR(
                                INDEX(AA:AA,
                                    MATCH(
                                        A500&amp;B500,AG:AG,
                                        0)
                                ),
                                "Não encontrado")
                        )</f>
        <v>19.36</v>
      </c>
      <c r="AA500" s="20">
        <f t="shared" si="192"/>
        <v>19.36</v>
      </c>
      <c r="AB500" s="44"/>
      <c r="AC500" s="44"/>
      <c r="AD500" s="57" t="s">
        <v>89</v>
      </c>
      <c r="AE500" s="70"/>
      <c r="AF500" s="70"/>
    </row>
    <row r="501" spans="1:33" ht="25.5" x14ac:dyDescent="0.2">
      <c r="A501" s="63" t="s">
        <v>861</v>
      </c>
      <c r="B501" s="64" t="s">
        <v>98</v>
      </c>
      <c r="C501" s="65" t="s">
        <v>89</v>
      </c>
      <c r="D501" s="66" t="s">
        <v>488</v>
      </c>
      <c r="E501" s="66" t="s">
        <v>862</v>
      </c>
      <c r="F501" s="67" t="s">
        <v>511</v>
      </c>
      <c r="G501" s="22"/>
      <c r="H501" s="23"/>
      <c r="I501" s="23">
        <f>SUM(I502:I502)</f>
        <v>0</v>
      </c>
      <c r="J501" s="23"/>
      <c r="K501" s="23">
        <f>SUM(K502:K502)</f>
        <v>0.72251519999999991</v>
      </c>
      <c r="L501" s="23"/>
      <c r="M501" s="23">
        <f>SUM(M502:M502)</f>
        <v>0.72251519999999991</v>
      </c>
      <c r="N501" s="23"/>
      <c r="O501" s="23">
        <f>SUM(O502:O502)</f>
        <v>0</v>
      </c>
      <c r="P501" s="23"/>
      <c r="Q501" s="23">
        <f>SUM(Q502:Q502)</f>
        <v>0</v>
      </c>
      <c r="R501" s="23"/>
      <c r="S501" s="23">
        <f>SUM(S502:S502)</f>
        <v>0</v>
      </c>
      <c r="T501" s="23"/>
      <c r="U501" s="23">
        <f>SUM(U502:U502)</f>
        <v>0</v>
      </c>
      <c r="V501" s="23"/>
      <c r="W501" s="23">
        <f>SUM(W502:W502)</f>
        <v>0</v>
      </c>
      <c r="X501" s="23"/>
      <c r="Y501" s="23">
        <f>SUM(Y502:Y502)</f>
        <v>0</v>
      </c>
      <c r="Z501" s="23"/>
      <c r="AA501" s="23">
        <f>SUM(AA502:AA502)</f>
        <v>0.72251519999999991</v>
      </c>
      <c r="AB501" s="43" t="s">
        <v>89</v>
      </c>
      <c r="AC501" s="43"/>
      <c r="AD501" s="66" t="s">
        <v>89</v>
      </c>
      <c r="AE501" s="68" t="s">
        <v>89</v>
      </c>
      <c r="AF501" s="68" t="s">
        <v>791</v>
      </c>
      <c r="AG501" t="str">
        <f>A501&amp;B501&amp;C501</f>
        <v>95316SINAPI</v>
      </c>
    </row>
    <row r="502" spans="1:33" x14ac:dyDescent="0.2">
      <c r="A502" s="59" t="s">
        <v>863</v>
      </c>
      <c r="B502" s="60" t="s">
        <v>98</v>
      </c>
      <c r="C502" s="71" t="s">
        <v>58</v>
      </c>
      <c r="D502" s="61" t="s">
        <v>488</v>
      </c>
      <c r="E502" s="61" t="s">
        <v>864</v>
      </c>
      <c r="F502" s="17" t="s">
        <v>511</v>
      </c>
      <c r="G502" s="17">
        <v>3.7319999999999999E-2</v>
      </c>
      <c r="H502" s="21">
        <f>IF(
                        C502="INSUMO",
                                        IFERROR(
                                            IF(
                                                INDEX(
                                                    Insumos!C:C,
                                                    MATCH(
                                                        A502&amp;B502,
                                                        Insumos!I:I,
                                                        0)
                                                )="Material",
                                                INDEX(
                                                    Insumos!F:F,
                                                    MATCH(
                                                        A502&amp;B502,
                                                        Insumos!I:I,
                                                        0)
                                                ),
                                                0
                                            ),
                                            "Não encontrado"),
                                        IFERROR(
                                            INDEX(I:I,
                                                MATCH(
                                                    A502&amp;B502,AG:AG,
                                                    0)
                                            ),
                                            "Não encontrado")
                                    )</f>
        <v>0</v>
      </c>
      <c r="I502" s="21">
        <f>H502*G502/1</f>
        <v>0</v>
      </c>
      <c r="J502" s="21">
        <f>T502 + N502 + L502 + X502 + R502 + P502 + V502</f>
        <v>19.36</v>
      </c>
      <c r="K502" s="21">
        <f>U502 + O502 + M502 + Y502 + S502 + Q502 + W502</f>
        <v>0.72251519999999991</v>
      </c>
      <c r="L502" s="21">
        <f>IF(
                        C502="INSUMO",
                                        IFERROR(
                                            IF(
                                                INDEX(
                                                    Insumos!C:C,
                                                    MATCH(
                                                        A502&amp;B502,
                                                        Insumos!I:I,
                                                        0)
                                                )="Mao_obra",
                                                INDEX(
                                                    Insumos!F:F,
                                                    MATCH(
                                                        A502&amp;B502,
                                                        Insumos!I:I,
                                                        0)
                                                ),
                                                0
                                            ),
                                            "Não encontrado"),
                                        IFERROR(
                                            INDEX(M:M,
                                                MATCH(
                                                    A502&amp;B502,AG:AG,
                                                    0)
                                            ),
                                            "Não encontrado")
                                    )</f>
        <v>19.36</v>
      </c>
      <c r="M502" s="21">
        <f>L502*G502/1</f>
        <v>0.72251519999999991</v>
      </c>
      <c r="N502" s="21">
        <f>IF(
                        C502="INSUMO",
                                        IFERROR(
                                            IF(
                                                INDEX(
                                                    Insumos!C:C,
                                                    MATCH(
                                                        A502&amp;B502,
                                                        Insumos!I:I,
                                                        0)
                                                )="Equipamento",
                                                INDEX(
                                                    Insumos!F:F,
                                                    MATCH(
                                                        A502&amp;B502,
                                                        Insumos!I:I,
                                                        0)
                                                ),
                                                0
                                            ),
                                            "Não encontrado"),
                                        IFERROR(
                                            INDEX(O:O,
                                                MATCH(
                                                    A502&amp;B502,AG:AG,
                                                    0)
                                            ),
                                            "Não encontrado")
                                    )</f>
        <v>0</v>
      </c>
      <c r="O502" s="21">
        <f>N502*G502/1</f>
        <v>0</v>
      </c>
      <c r="P502" s="21">
        <f>IF(
                        C502="INSUMO",
                                        IFERROR(
                                            IF(
                                                INDEX(
                                                    Insumos!C:C,
                                                    MATCH(
                                                        A502&amp;B502,
                                                        Insumos!I:I,
                                                        0)
                                                )="Transporte",
                                                INDEX(
                                                    Insumos!F:F,
                                                    MATCH(
                                                        A502&amp;B502,
                                                        Insumos!I:I,
                                                        0)
                                                ),
                                                0
                                            ),
                                            "Não encontrado"),
                                        IFERROR(
                                            INDEX(Q:Q,
                                                MATCH(
                                                    A502&amp;B502,AG:AG,
                                                    0)
                                            ),
                                            "Não encontrado")
                                    )</f>
        <v>0</v>
      </c>
      <c r="Q502" s="21">
        <f>P502*G502/1</f>
        <v>0</v>
      </c>
      <c r="R502" s="21">
        <f>IF(
                        C502="INSUMO",
                                        IFERROR(
                                            IF(
                                                INDEX(
                                                    Insumos!C:C,
                                                    MATCH(
                                                        A502&amp;B502,
                                                        Insumos!I:I,
                                                        0)
                                                )="Terceirizados",
                                                INDEX(
                                                    Insumos!F:F,
                                                    MATCH(
                                                        A502&amp;B502,
                                                        Insumos!I:I,
                                                        0)
                                                ),
                                                0
                                            ),
                                            "Não encontrado"),
                                        IFERROR(
                                            INDEX(S:S,
                                                MATCH(
                                                    A502&amp;B502,AG:AG,
                                                    0)
                                            ),
                                            "Não encontrado")
                                    )</f>
        <v>0</v>
      </c>
      <c r="S502" s="21">
        <f>R502*G502/1</f>
        <v>0</v>
      </c>
      <c r="T502" s="21">
        <f>IF(
                        C502="INSUMO",
                                        IFERROR(
                                            IF(
                                                INDEX(
                                                    Insumos!C:C,
                                                    MATCH(
                                                        A502&amp;B502,
                                                        Insumos!I:I,
                                                        0)
                                                )="Comissionamento",
                                                INDEX(
                                                    Insumos!F:F,
                                                    MATCH(
                                                        A502&amp;B502,
                                                        Insumos!I:I,
                                                        0)
                                                ),
                                                0
                                            ),
                                            "Não encontrado"),
                                        IFERROR(
                                            INDEX(U:U,
                                                MATCH(
                                                    A502&amp;B502,AG:AG,
                                                    0)
                                            ),
                                            "Não encontrado")
                                    )</f>
        <v>0</v>
      </c>
      <c r="U502" s="21">
        <f>T502*G502/1</f>
        <v>0</v>
      </c>
      <c r="V502" s="21">
        <f>IF(
                        C502="INSUMO",
                                        IFERROR(
                                            IF(
                                                INDEX(
                                                    Insumos!C:C,
                                                    MATCH(
                                                        A502&amp;B502,
                                                        Insumos!I:I,
                                                        0)
                                                )="Verba",
                                                INDEX(
                                                    Insumos!F:F,
                                                    MATCH(
                                                        A502&amp;B502,
                                                        Insumos!I:I,
                                                        0)
                                                ),
                                                0
                                            ),
                                            "Não encontrado"),
                                        IFERROR(
                                            INDEX(W:W,
                                                MATCH(
                                                    A502&amp;B502,AG:AG,
                                                    0)
                                            ),
                                            "Não encontrado")
                                    )</f>
        <v>0</v>
      </c>
      <c r="W502" s="21">
        <f>V502*G502/1</f>
        <v>0</v>
      </c>
      <c r="X502" s="21">
        <f>IF(
                        C502="INSUMO",
                                        IFERROR(
                                            IF(
                                                INDEX(
                                                    Insumos!C:C,
                                                    MATCH(
                                                        A502&amp;B502,
                                                        Insumos!I:I,
                                                        0)
                                                )="Outro",
                                                INDEX(
                                                    Insumos!F:F,
                                                    MATCH(
                                                        A502&amp;B502,
                                                        Insumos!I:I,
                                                        0)
                                                ),
                                                0
                                            ),
                                            "Não encontrado"),
                                        IFERROR(
                                            INDEX(Y:Y,
                                                MATCH(
                                                    A502&amp;B502,AG:AG,
                                                    0)
                                            ),
                                            "Não encontrado")
                                    )</f>
        <v>0</v>
      </c>
      <c r="Y502" s="21">
        <f>X502*G502/1</f>
        <v>0</v>
      </c>
      <c r="Z502" s="21">
        <f>IF(
                            C502="INSUMO",
                            IFERROR(
                                INDEX(
                                    Insumos!F:F,
                                    MATCH(
                                        A502&amp;B502,
                                        Insumos!I:I,
                                        0)
                                ),
                                "Não encontrado"),
                            IFERROR(
                                INDEX(AA:AA,
                                    MATCH(
                                        A502&amp;B502,AG:AG,
                                        0)
                                ),
                                "Não encontrado")
                        )</f>
        <v>19.36</v>
      </c>
      <c r="AA502" s="21">
        <f>G502*Z502</f>
        <v>0.72251519999999991</v>
      </c>
      <c r="AB502" s="45"/>
      <c r="AC502" s="45"/>
      <c r="AD502" s="61" t="s">
        <v>89</v>
      </c>
      <c r="AE502" s="72"/>
      <c r="AF502" s="72"/>
    </row>
    <row r="503" spans="1:33" ht="51" x14ac:dyDescent="0.2">
      <c r="A503" s="63" t="s">
        <v>684</v>
      </c>
      <c r="B503" s="64" t="s">
        <v>98</v>
      </c>
      <c r="C503" s="65" t="s">
        <v>89</v>
      </c>
      <c r="D503" s="66" t="s">
        <v>488</v>
      </c>
      <c r="E503" s="66" t="s">
        <v>685</v>
      </c>
      <c r="F503" s="67" t="s">
        <v>66</v>
      </c>
      <c r="G503" s="22"/>
      <c r="H503" s="23"/>
      <c r="I503" s="23">
        <f>SUM(I504:I506)</f>
        <v>2.836757</v>
      </c>
      <c r="J503" s="23"/>
      <c r="K503" s="23">
        <f>SUM(K504:K506)</f>
        <v>6.6208380860400009</v>
      </c>
      <c r="L503" s="23"/>
      <c r="M503" s="23">
        <f>SUM(M504:M506)</f>
        <v>6.6208380860400009</v>
      </c>
      <c r="N503" s="23"/>
      <c r="O503" s="23">
        <f>SUM(O504:O506)</f>
        <v>0</v>
      </c>
      <c r="P503" s="23"/>
      <c r="Q503" s="23">
        <f>SUM(Q504:Q506)</f>
        <v>0</v>
      </c>
      <c r="R503" s="23"/>
      <c r="S503" s="23">
        <f>SUM(S504:S506)</f>
        <v>0</v>
      </c>
      <c r="T503" s="23"/>
      <c r="U503" s="23">
        <f>SUM(U504:U506)</f>
        <v>0</v>
      </c>
      <c r="V503" s="23"/>
      <c r="W503" s="23">
        <f>SUM(W504:W506)</f>
        <v>0</v>
      </c>
      <c r="X503" s="23"/>
      <c r="Y503" s="23">
        <f>SUM(Y504:Y506)</f>
        <v>0</v>
      </c>
      <c r="Z503" s="23"/>
      <c r="AA503" s="23">
        <f>SUM(AA504:AA506)</f>
        <v>9.4575950860400013</v>
      </c>
      <c r="AB503" s="43" t="s">
        <v>89</v>
      </c>
      <c r="AC503" s="43"/>
      <c r="AD503" s="66" t="s">
        <v>89</v>
      </c>
      <c r="AE503" s="68" t="s">
        <v>89</v>
      </c>
      <c r="AF503" s="68" t="s">
        <v>865</v>
      </c>
      <c r="AG503" t="str">
        <f>A503&amp;B503&amp;C503</f>
        <v>91170SINAPI</v>
      </c>
    </row>
    <row r="504" spans="1:33" ht="25.5" x14ac:dyDescent="0.2">
      <c r="A504" s="59" t="s">
        <v>866</v>
      </c>
      <c r="B504" s="60" t="s">
        <v>98</v>
      </c>
      <c r="C504" s="71" t="s">
        <v>46</v>
      </c>
      <c r="D504" s="61" t="s">
        <v>488</v>
      </c>
      <c r="E504" s="61" t="s">
        <v>867</v>
      </c>
      <c r="F504" s="17" t="s">
        <v>511</v>
      </c>
      <c r="G504" s="17">
        <v>0.2114</v>
      </c>
      <c r="H504" s="21">
        <f>IF(
                        C504="INSUMO",
                                        IFERROR(
                                            IF(
                                                INDEX(
                                                    Insumos!C:C,
                                                    MATCH(
                                                        A504&amp;B504,
                                                        Insumos!I:I,
                                                        0)
                                                )="Material",
                                                INDEX(
                                                    Insumos!F:F,
                                                    MATCH(
                                                        A504&amp;B504,
                                                        Insumos!I:I,
                                                        0)
                                                ),
                                                0
                                            ),
                                            "Não encontrado"),
                                        IFERROR(
                                            INDEX(I:I,
                                                MATCH(
                                                    A504&amp;B504,AG:AG,
                                                    0)
                                            ),
                                            "Não encontrado")
                                    )</f>
        <v>3.57</v>
      </c>
      <c r="I504" s="21">
        <f>H504*G504/1</f>
        <v>0.75469799999999998</v>
      </c>
      <c r="J504" s="21">
        <f t="shared" ref="J504:K506" si="193">T504 + N504 + L504 + X504 + R504 + P504 + V504</f>
        <v>26.844132600000002</v>
      </c>
      <c r="K504" s="21">
        <f t="shared" si="193"/>
        <v>5.6748496316400008</v>
      </c>
      <c r="L504" s="21">
        <f>IF(
                        C504="INSUMO",
                                        IFERROR(
                                            IF(
                                                INDEX(
                                                    Insumos!C:C,
                                                    MATCH(
                                                        A504&amp;B504,
                                                        Insumos!I:I,
                                                        0)
                                                )="Mao_obra",
                                                INDEX(
                                                    Insumos!F:F,
                                                    MATCH(
                                                        A504&amp;B504,
                                                        Insumos!I:I,
                                                        0)
                                                ),
                                                0
                                            ),
                                            "Não encontrado"),
                                        IFERROR(
                                            INDEX(M:M,
                                                MATCH(
                                                    A504&amp;B504,AG:AG,
                                                    0)
                                            ),
                                            "Não encontrado")
                                    )</f>
        <v>26.844132600000002</v>
      </c>
      <c r="M504" s="21">
        <f>L504*G504/1</f>
        <v>5.6748496316400008</v>
      </c>
      <c r="N504" s="21">
        <f>IF(
                        C504="INSUMO",
                                        IFERROR(
                                            IF(
                                                INDEX(
                                                    Insumos!C:C,
                                                    MATCH(
                                                        A504&amp;B504,
                                                        Insumos!I:I,
                                                        0)
                                                )="Equipamento",
                                                INDEX(
                                                    Insumos!F:F,
                                                    MATCH(
                                                        A504&amp;B504,
                                                        Insumos!I:I,
                                                        0)
                                                ),
                                                0
                                            ),
                                            "Não encontrado"),
                                        IFERROR(
                                            INDEX(O:O,
                                                MATCH(
                                                    A504&amp;B504,AG:AG,
                                                    0)
                                            ),
                                            "Não encontrado")
                                    )</f>
        <v>0</v>
      </c>
      <c r="O504" s="21">
        <f>N504*G504/1</f>
        <v>0</v>
      </c>
      <c r="P504" s="21">
        <f>IF(
                        C504="INSUMO",
                                        IFERROR(
                                            IF(
                                                INDEX(
                                                    Insumos!C:C,
                                                    MATCH(
                                                        A504&amp;B504,
                                                        Insumos!I:I,
                                                        0)
                                                )="Transporte",
                                                INDEX(
                                                    Insumos!F:F,
                                                    MATCH(
                                                        A504&amp;B504,
                                                        Insumos!I:I,
                                                        0)
                                                ),
                                                0
                                            ),
                                            "Não encontrado"),
                                        IFERROR(
                                            INDEX(Q:Q,
                                                MATCH(
                                                    A504&amp;B504,AG:AG,
                                                    0)
                                            ),
                                            "Não encontrado")
                                    )</f>
        <v>0</v>
      </c>
      <c r="Q504" s="21">
        <f>P504*G504/1</f>
        <v>0</v>
      </c>
      <c r="R504" s="21">
        <f>IF(
                        C504="INSUMO",
                                        IFERROR(
                                            IF(
                                                INDEX(
                                                    Insumos!C:C,
                                                    MATCH(
                                                        A504&amp;B504,
                                                        Insumos!I:I,
                                                        0)
                                                )="Terceirizados",
                                                INDEX(
                                                    Insumos!F:F,
                                                    MATCH(
                                                        A504&amp;B504,
                                                        Insumos!I:I,
                                                        0)
                                                ),
                                                0
                                            ),
                                            "Não encontrado"),
                                        IFERROR(
                                            INDEX(S:S,
                                                MATCH(
                                                    A504&amp;B504,AG:AG,
                                                    0)
                                            ),
                                            "Não encontrado")
                                    )</f>
        <v>0</v>
      </c>
      <c r="S504" s="21">
        <f>R504*G504/1</f>
        <v>0</v>
      </c>
      <c r="T504" s="21">
        <f>IF(
                        C504="INSUMO",
                                        IFERROR(
                                            IF(
                                                INDEX(
                                                    Insumos!C:C,
                                                    MATCH(
                                                        A504&amp;B504,
                                                        Insumos!I:I,
                                                        0)
                                                )="Comissionamento",
                                                INDEX(
                                                    Insumos!F:F,
                                                    MATCH(
                                                        A504&amp;B504,
                                                        Insumos!I:I,
                                                        0)
                                                ),
                                                0
                                            ),
                                            "Não encontrado"),
                                        IFERROR(
                                            INDEX(U:U,
                                                MATCH(
                                                    A504&amp;B504,AG:AG,
                                                    0)
                                            ),
                                            "Não encontrado")
                                    )</f>
        <v>0</v>
      </c>
      <c r="U504" s="21">
        <f>T504*G504/1</f>
        <v>0</v>
      </c>
      <c r="V504" s="21">
        <f>IF(
                        C504="INSUMO",
                                        IFERROR(
                                            IF(
                                                INDEX(
                                                    Insumos!C:C,
                                                    MATCH(
                                                        A504&amp;B504,
                                                        Insumos!I:I,
                                                        0)
                                                )="Verba",
                                                INDEX(
                                                    Insumos!F:F,
                                                    MATCH(
                                                        A504&amp;B504,
                                                        Insumos!I:I,
                                                        0)
                                                ),
                                                0
                                            ),
                                            "Não encontrado"),
                                        IFERROR(
                                            INDEX(W:W,
                                                MATCH(
                                                    A504&amp;B504,AG:AG,
                                                    0)
                                            ),
                                            "Não encontrado")
                                    )</f>
        <v>0</v>
      </c>
      <c r="W504" s="21">
        <f>V504*G504/1</f>
        <v>0</v>
      </c>
      <c r="X504" s="21">
        <f>IF(
                        C504="INSUMO",
                                        IFERROR(
                                            IF(
                                                INDEX(
                                                    Insumos!C:C,
                                                    MATCH(
                                                        A504&amp;B504,
                                                        Insumos!I:I,
                                                        0)
                                                )="Outro",
                                                INDEX(
                                                    Insumos!F:F,
                                                    MATCH(
                                                        A504&amp;B504,
                                                        Insumos!I:I,
                                                        0)
                                                ),
                                                0
                                            ),
                                            "Não encontrado"),
                                        IFERROR(
                                            INDEX(Y:Y,
                                                MATCH(
                                                    A504&amp;B504,AG:AG,
                                                    0)
                                            ),
                                            "Não encontrado")
                                    )</f>
        <v>0</v>
      </c>
      <c r="Y504" s="21">
        <f>X504*G504/1</f>
        <v>0</v>
      </c>
      <c r="Z504" s="21">
        <f>IF(
                            C504="INSUMO",
                            IFERROR(
                                INDEX(
                                    Insumos!F:F,
                                    MATCH(
                                        A504&amp;B504,
                                        Insumos!I:I,
                                        0)
                                ),
                                "Não encontrado"),
                            IFERROR(
                                INDEX(AA:AA,
                                    MATCH(
                                        A504&amp;B504,AG:AG,
                                        0)
                                ),
                                "Não encontrado")
                        )</f>
        <v>30.414132600000002</v>
      </c>
      <c r="AA504" s="21">
        <f>G504*Z504</f>
        <v>6.4295476316400002</v>
      </c>
      <c r="AB504" s="45"/>
      <c r="AC504" s="45"/>
      <c r="AD504" s="61" t="s">
        <v>89</v>
      </c>
      <c r="AE504" s="72"/>
      <c r="AF504" s="72"/>
    </row>
    <row r="505" spans="1:33" ht="25.5" x14ac:dyDescent="0.2">
      <c r="A505" s="54" t="s">
        <v>868</v>
      </c>
      <c r="B505" s="55" t="s">
        <v>98</v>
      </c>
      <c r="C505" s="69" t="s">
        <v>46</v>
      </c>
      <c r="D505" s="57" t="s">
        <v>488</v>
      </c>
      <c r="E505" s="57" t="s">
        <v>869</v>
      </c>
      <c r="F505" s="16" t="s">
        <v>511</v>
      </c>
      <c r="G505" s="16">
        <v>4.8000000000000001E-2</v>
      </c>
      <c r="H505" s="20">
        <f>IF(
                        C505="INSUMO",
                                        IFERROR(
                                            IF(
                                                INDEX(
                                                    Insumos!C:C,
                                                    MATCH(
                                                        A505&amp;B505,
                                                        Insumos!I:I,
                                                        0)
                                                )="Material",
                                                INDEX(
                                                    Insumos!F:F,
                                                    MATCH(
                                                        A505&amp;B505,
                                                        Insumos!I:I,
                                                        0)
                                                ),
                                                0
                                            ),
                                            "Não encontrado"),
                                        IFERROR(
                                            INDEX(I:I,
                                                MATCH(
                                                    A505&amp;B505,AG:AG,
                                                    0)
                                            ),
                                            "Não encontrado")
                                    )</f>
        <v>3.57</v>
      </c>
      <c r="I505" s="20">
        <f>H505*G505/1</f>
        <v>0.17135999999999998</v>
      </c>
      <c r="J505" s="20">
        <f t="shared" si="193"/>
        <v>19.708092799999999</v>
      </c>
      <c r="K505" s="20">
        <f t="shared" si="193"/>
        <v>0.94598845440000001</v>
      </c>
      <c r="L505" s="20">
        <f>IF(
                        C505="INSUMO",
                                        IFERROR(
                                            IF(
                                                INDEX(
                                                    Insumos!C:C,
                                                    MATCH(
                                                        A505&amp;B505,
                                                        Insumos!I:I,
                                                        0)
                                                )="Mao_obra",
                                                INDEX(
                                                    Insumos!F:F,
                                                    MATCH(
                                                        A505&amp;B505,
                                                        Insumos!I:I,
                                                        0)
                                                ),
                                                0
                                            ),
                                            "Não encontrado"),
                                        IFERROR(
                                            INDEX(M:M,
                                                MATCH(
                                                    A505&amp;B505,AG:AG,
                                                    0)
                                            ),
                                            "Não encontrado")
                                    )</f>
        <v>19.708092799999999</v>
      </c>
      <c r="M505" s="20">
        <f>L505*G505/1</f>
        <v>0.94598845440000001</v>
      </c>
      <c r="N505" s="20">
        <f>IF(
                        C505="INSUMO",
                                        IFERROR(
                                            IF(
                                                INDEX(
                                                    Insumos!C:C,
                                                    MATCH(
                                                        A505&amp;B505,
                                                        Insumos!I:I,
                                                        0)
                                                )="Equipamento",
                                                INDEX(
                                                    Insumos!F:F,
                                                    MATCH(
                                                        A505&amp;B505,
                                                        Insumos!I:I,
                                                        0)
                                                ),
                                                0
                                            ),
                                            "Não encontrado"),
                                        IFERROR(
                                            INDEX(O:O,
                                                MATCH(
                                                    A505&amp;B505,AG:AG,
                                                    0)
                                            ),
                                            "Não encontrado")
                                    )</f>
        <v>0</v>
      </c>
      <c r="O505" s="20">
        <f>N505*G505/1</f>
        <v>0</v>
      </c>
      <c r="P505" s="20">
        <f>IF(
                        C505="INSUMO",
                                        IFERROR(
                                            IF(
                                                INDEX(
                                                    Insumos!C:C,
                                                    MATCH(
                                                        A505&amp;B505,
                                                        Insumos!I:I,
                                                        0)
                                                )="Transporte",
                                                INDEX(
                                                    Insumos!F:F,
                                                    MATCH(
                                                        A505&amp;B505,
                                                        Insumos!I:I,
                                                        0)
                                                ),
                                                0
                                            ),
                                            "Não encontrado"),
                                        IFERROR(
                                            INDEX(Q:Q,
                                                MATCH(
                                                    A505&amp;B505,AG:AG,
                                                    0)
                                            ),
                                            "Não encontrado")
                                    )</f>
        <v>0</v>
      </c>
      <c r="Q505" s="20">
        <f>P505*G505/1</f>
        <v>0</v>
      </c>
      <c r="R505" s="20">
        <f>IF(
                        C505="INSUMO",
                                        IFERROR(
                                            IF(
                                                INDEX(
                                                    Insumos!C:C,
                                                    MATCH(
                                                        A505&amp;B505,
                                                        Insumos!I:I,
                                                        0)
                                                )="Terceirizados",
                                                INDEX(
                                                    Insumos!F:F,
                                                    MATCH(
                                                        A505&amp;B505,
                                                        Insumos!I:I,
                                                        0)
                                                ),
                                                0
                                            ),
                                            "Não encontrado"),
                                        IFERROR(
                                            INDEX(S:S,
                                                MATCH(
                                                    A505&amp;B505,AG:AG,
                                                    0)
                                            ),
                                            "Não encontrado")
                                    )</f>
        <v>0</v>
      </c>
      <c r="S505" s="20">
        <f>R505*G505/1</f>
        <v>0</v>
      </c>
      <c r="T505" s="20">
        <f>IF(
                        C505="INSUMO",
                                        IFERROR(
                                            IF(
                                                INDEX(
                                                    Insumos!C:C,
                                                    MATCH(
                                                        A505&amp;B505,
                                                        Insumos!I:I,
                                                        0)
                                                )="Comissionamento",
                                                INDEX(
                                                    Insumos!F:F,
                                                    MATCH(
                                                        A505&amp;B505,
                                                        Insumos!I:I,
                                                        0)
                                                ),
                                                0
                                            ),
                                            "Não encontrado"),
                                        IFERROR(
                                            INDEX(U:U,
                                                MATCH(
                                                    A505&amp;B505,AG:AG,
                                                    0)
                                            ),
                                            "Não encontrado")
                                    )</f>
        <v>0</v>
      </c>
      <c r="U505" s="20">
        <f>T505*G505/1</f>
        <v>0</v>
      </c>
      <c r="V505" s="20">
        <f>IF(
                        C505="INSUMO",
                                        IFERROR(
                                            IF(
                                                INDEX(
                                                    Insumos!C:C,
                                                    MATCH(
                                                        A505&amp;B505,
                                                        Insumos!I:I,
                                                        0)
                                                )="Verba",
                                                INDEX(
                                                    Insumos!F:F,
                                                    MATCH(
                                                        A505&amp;B505,
                                                        Insumos!I:I,
                                                        0)
                                                ),
                                                0
                                            ),
                                            "Não encontrado"),
                                        IFERROR(
                                            INDEX(W:W,
                                                MATCH(
                                                    A505&amp;B505,AG:AG,
                                                    0)
                                            ),
                                            "Não encontrado")
                                    )</f>
        <v>0</v>
      </c>
      <c r="W505" s="20">
        <f>V505*G505/1</f>
        <v>0</v>
      </c>
      <c r="X505" s="20">
        <f>IF(
                        C505="INSUMO",
                                        IFERROR(
                                            IF(
                                                INDEX(
                                                    Insumos!C:C,
                                                    MATCH(
                                                        A505&amp;B505,
                                                        Insumos!I:I,
                                                        0)
                                                )="Outro",
                                                INDEX(
                                                    Insumos!F:F,
                                                    MATCH(
                                                        A505&amp;B505,
                                                        Insumos!I:I,
                                                        0)
                                                ),
                                                0
                                            ),
                                            "Não encontrado"),
                                        IFERROR(
                                            INDEX(Y:Y,
                                                MATCH(
                                                    A505&amp;B505,AG:AG,
                                                    0)
                                            ),
                                            "Não encontrado")
                                    )</f>
        <v>0</v>
      </c>
      <c r="Y505" s="20">
        <f>X505*G505/1</f>
        <v>0</v>
      </c>
      <c r="Z505" s="20">
        <f>IF(
                            C505="INSUMO",
                            IFERROR(
                                INDEX(
                                    Insumos!F:F,
                                    MATCH(
                                        A505&amp;B505,
                                        Insumos!I:I,
                                        0)
                                ),
                                "Não encontrado"),
                            IFERROR(
                                INDEX(AA:AA,
                                    MATCH(
                                        A505&amp;B505,AG:AG,
                                        0)
                                ),
                                "Não encontrado")
                        )</f>
        <v>23.2780928</v>
      </c>
      <c r="AA505" s="20">
        <f>G505*Z505</f>
        <v>1.1173484544000001</v>
      </c>
      <c r="AB505" s="44"/>
      <c r="AC505" s="44"/>
      <c r="AD505" s="57" t="s">
        <v>89</v>
      </c>
      <c r="AE505" s="70"/>
      <c r="AF505" s="70"/>
    </row>
    <row r="506" spans="1:33" ht="25.5" x14ac:dyDescent="0.2">
      <c r="A506" s="59" t="s">
        <v>870</v>
      </c>
      <c r="B506" s="60" t="s">
        <v>98</v>
      </c>
      <c r="C506" s="71" t="s">
        <v>58</v>
      </c>
      <c r="D506" s="61" t="s">
        <v>488</v>
      </c>
      <c r="E506" s="61" t="s">
        <v>871</v>
      </c>
      <c r="F506" s="17" t="s">
        <v>56</v>
      </c>
      <c r="G506" s="17">
        <v>1.7857000000000001</v>
      </c>
      <c r="H506" s="21">
        <f>IF(
                        C506="INSUMO",
                                        IFERROR(
                                            IF(
                                                INDEX(
                                                    Insumos!C:C,
                                                    MATCH(
                                                        A506&amp;B506,
                                                        Insumos!I:I,
                                                        0)
                                                )="Material",
                                                INDEX(
                                                    Insumos!F:F,
                                                    MATCH(
                                                        A506&amp;B506,
                                                        Insumos!I:I,
                                                        0)
                                                ),
                                                0
                                            ),
                                            "Não encontrado"),
                                        IFERROR(
                                            INDEX(I:I,
                                                MATCH(
                                                    A506&amp;B506,AG:AG,
                                                    0)
                                            ),
                                            "Não encontrado")
                                    )</f>
        <v>1.07</v>
      </c>
      <c r="I506" s="21">
        <f>H506*G506/1</f>
        <v>1.9106990000000001</v>
      </c>
      <c r="J506" s="21">
        <f t="shared" si="193"/>
        <v>0</v>
      </c>
      <c r="K506" s="21">
        <f t="shared" si="193"/>
        <v>0</v>
      </c>
      <c r="L506" s="21">
        <f>IF(
                        C506="INSUMO",
                                        IFERROR(
                                            IF(
                                                INDEX(
                                                    Insumos!C:C,
                                                    MATCH(
                                                        A506&amp;B506,
                                                        Insumos!I:I,
                                                        0)
                                                )="Mao_obra",
                                                INDEX(
                                                    Insumos!F:F,
                                                    MATCH(
                                                        A506&amp;B506,
                                                        Insumos!I:I,
                                                        0)
                                                ),
                                                0
                                            ),
                                            "Não encontrado"),
                                        IFERROR(
                                            INDEX(M:M,
                                                MATCH(
                                                    A506&amp;B506,AG:AG,
                                                    0)
                                            ),
                                            "Não encontrado")
                                    )</f>
        <v>0</v>
      </c>
      <c r="M506" s="21">
        <f>L506*G506/1</f>
        <v>0</v>
      </c>
      <c r="N506" s="21">
        <f>IF(
                        C506="INSUMO",
                                        IFERROR(
                                            IF(
                                                INDEX(
                                                    Insumos!C:C,
                                                    MATCH(
                                                        A506&amp;B506,
                                                        Insumos!I:I,
                                                        0)
                                                )="Equipamento",
                                                INDEX(
                                                    Insumos!F:F,
                                                    MATCH(
                                                        A506&amp;B506,
                                                        Insumos!I:I,
                                                        0)
                                                ),
                                                0
                                            ),
                                            "Não encontrado"),
                                        IFERROR(
                                            INDEX(O:O,
                                                MATCH(
                                                    A506&amp;B506,AG:AG,
                                                    0)
                                            ),
                                            "Não encontrado")
                                    )</f>
        <v>0</v>
      </c>
      <c r="O506" s="21">
        <f>N506*G506/1</f>
        <v>0</v>
      </c>
      <c r="P506" s="21">
        <f>IF(
                        C506="INSUMO",
                                        IFERROR(
                                            IF(
                                                INDEX(
                                                    Insumos!C:C,
                                                    MATCH(
                                                        A506&amp;B506,
                                                        Insumos!I:I,
                                                        0)
                                                )="Transporte",
                                                INDEX(
                                                    Insumos!F:F,
                                                    MATCH(
                                                        A506&amp;B506,
                                                        Insumos!I:I,
                                                        0)
                                                ),
                                                0
                                            ),
                                            "Não encontrado"),
                                        IFERROR(
                                            INDEX(Q:Q,
                                                MATCH(
                                                    A506&amp;B506,AG:AG,
                                                    0)
                                            ),
                                            "Não encontrado")
                                    )</f>
        <v>0</v>
      </c>
      <c r="Q506" s="21">
        <f>P506*G506/1</f>
        <v>0</v>
      </c>
      <c r="R506" s="21">
        <f>IF(
                        C506="INSUMO",
                                        IFERROR(
                                            IF(
                                                INDEX(
                                                    Insumos!C:C,
                                                    MATCH(
                                                        A506&amp;B506,
                                                        Insumos!I:I,
                                                        0)
                                                )="Terceirizados",
                                                INDEX(
                                                    Insumos!F:F,
                                                    MATCH(
                                                        A506&amp;B506,
                                                        Insumos!I:I,
                                                        0)
                                                ),
                                                0
                                            ),
                                            "Não encontrado"),
                                        IFERROR(
                                            INDEX(S:S,
                                                MATCH(
                                                    A506&amp;B506,AG:AG,
                                                    0)
                                            ),
                                            "Não encontrado")
                                    )</f>
        <v>0</v>
      </c>
      <c r="S506" s="21">
        <f>R506*G506/1</f>
        <v>0</v>
      </c>
      <c r="T506" s="21">
        <f>IF(
                        C506="INSUMO",
                                        IFERROR(
                                            IF(
                                                INDEX(
                                                    Insumos!C:C,
                                                    MATCH(
                                                        A506&amp;B506,
                                                        Insumos!I:I,
                                                        0)
                                                )="Comissionamento",
                                                INDEX(
                                                    Insumos!F:F,
                                                    MATCH(
                                                        A506&amp;B506,
                                                        Insumos!I:I,
                                                        0)
                                                ),
                                                0
                                            ),
                                            "Não encontrado"),
                                        IFERROR(
                                            INDEX(U:U,
                                                MATCH(
                                                    A506&amp;B506,AG:AG,
                                                    0)
                                            ),
                                            "Não encontrado")
                                    )</f>
        <v>0</v>
      </c>
      <c r="U506" s="21">
        <f>T506*G506/1</f>
        <v>0</v>
      </c>
      <c r="V506" s="21">
        <f>IF(
                        C506="INSUMO",
                                        IFERROR(
                                            IF(
                                                INDEX(
                                                    Insumos!C:C,
                                                    MATCH(
                                                        A506&amp;B506,
                                                        Insumos!I:I,
                                                        0)
                                                )="Verba",
                                                INDEX(
                                                    Insumos!F:F,
                                                    MATCH(
                                                        A506&amp;B506,
                                                        Insumos!I:I,
                                                        0)
                                                ),
                                                0
                                            ),
                                            "Não encontrado"),
                                        IFERROR(
                                            INDEX(W:W,
                                                MATCH(
                                                    A506&amp;B506,AG:AG,
                                                    0)
                                            ),
                                            "Não encontrado")
                                    )</f>
        <v>0</v>
      </c>
      <c r="W506" s="21">
        <f>V506*G506/1</f>
        <v>0</v>
      </c>
      <c r="X506" s="21">
        <f>IF(
                        C506="INSUMO",
                                        IFERROR(
                                            IF(
                                                INDEX(
                                                    Insumos!C:C,
                                                    MATCH(
                                                        A506&amp;B506,
                                                        Insumos!I:I,
                                                        0)
                                                )="Outro",
                                                INDEX(
                                                    Insumos!F:F,
                                                    MATCH(
                                                        A506&amp;B506,
                                                        Insumos!I:I,
                                                        0)
                                                ),
                                                0
                                            ),
                                            "Não encontrado"),
                                        IFERROR(
                                            INDEX(Y:Y,
                                                MATCH(
                                                    A506&amp;B506,AG:AG,
                                                    0)
                                            ),
                                            "Não encontrado")
                                    )</f>
        <v>0</v>
      </c>
      <c r="Y506" s="21">
        <f>X506*G506/1</f>
        <v>0</v>
      </c>
      <c r="Z506" s="21">
        <f>IF(
                            C506="INSUMO",
                            IFERROR(
                                INDEX(
                                    Insumos!F:F,
                                    MATCH(
                                        A506&amp;B506,
                                        Insumos!I:I,
                                        0)
                                ),
                                "Não encontrado"),
                            IFERROR(
                                INDEX(AA:AA,
                                    MATCH(
                                        A506&amp;B506,AG:AG,
                                        0)
                                ),
                                "Não encontrado")
                        )</f>
        <v>1.07</v>
      </c>
      <c r="AA506" s="21">
        <f>G506*Z506</f>
        <v>1.9106990000000001</v>
      </c>
      <c r="AB506" s="45"/>
      <c r="AC506" s="45"/>
      <c r="AD506" s="61" t="s">
        <v>89</v>
      </c>
      <c r="AE506" s="72"/>
      <c r="AF506" s="72"/>
    </row>
    <row r="507" spans="1:33" ht="25.5" x14ac:dyDescent="0.2">
      <c r="A507" s="63" t="s">
        <v>866</v>
      </c>
      <c r="B507" s="64" t="s">
        <v>98</v>
      </c>
      <c r="C507" s="65" t="s">
        <v>89</v>
      </c>
      <c r="D507" s="66" t="s">
        <v>488</v>
      </c>
      <c r="E507" s="66" t="s">
        <v>867</v>
      </c>
      <c r="F507" s="67" t="s">
        <v>511</v>
      </c>
      <c r="G507" s="22"/>
      <c r="H507" s="23"/>
      <c r="I507" s="23">
        <f>SUM(I508:I515)</f>
        <v>3.57</v>
      </c>
      <c r="J507" s="23"/>
      <c r="K507" s="23">
        <f>SUM(K508:K515)</f>
        <v>26.844132600000002</v>
      </c>
      <c r="L507" s="23"/>
      <c r="M507" s="23">
        <f>SUM(M508:M515)</f>
        <v>26.844132600000002</v>
      </c>
      <c r="N507" s="23"/>
      <c r="O507" s="23">
        <f>SUM(O508:O515)</f>
        <v>0</v>
      </c>
      <c r="P507" s="23"/>
      <c r="Q507" s="23">
        <f>SUM(Q508:Q515)</f>
        <v>0</v>
      </c>
      <c r="R507" s="23"/>
      <c r="S507" s="23">
        <f>SUM(S508:S515)</f>
        <v>0</v>
      </c>
      <c r="T507" s="23"/>
      <c r="U507" s="23">
        <f>SUM(U508:U515)</f>
        <v>0</v>
      </c>
      <c r="V507" s="23"/>
      <c r="W507" s="23">
        <f>SUM(W508:W515)</f>
        <v>0</v>
      </c>
      <c r="X507" s="23"/>
      <c r="Y507" s="23">
        <f>SUM(Y508:Y515)</f>
        <v>0</v>
      </c>
      <c r="Z507" s="23"/>
      <c r="AA507" s="23">
        <f>SUM(AA508:AA515)</f>
        <v>30.414132600000002</v>
      </c>
      <c r="AB507" s="43" t="s">
        <v>89</v>
      </c>
      <c r="AC507" s="43"/>
      <c r="AD507" s="66" t="s">
        <v>89</v>
      </c>
      <c r="AE507" s="68" t="s">
        <v>89</v>
      </c>
      <c r="AF507" s="68" t="s">
        <v>791</v>
      </c>
      <c r="AG507" t="str">
        <f>A507&amp;B507&amp;C507</f>
        <v>88267SINAPI</v>
      </c>
    </row>
    <row r="508" spans="1:33" ht="25.5" x14ac:dyDescent="0.2">
      <c r="A508" s="59" t="s">
        <v>872</v>
      </c>
      <c r="B508" s="60" t="s">
        <v>98</v>
      </c>
      <c r="C508" s="71" t="s">
        <v>46</v>
      </c>
      <c r="D508" s="61" t="s">
        <v>488</v>
      </c>
      <c r="E508" s="61" t="s">
        <v>873</v>
      </c>
      <c r="F508" s="17" t="s">
        <v>511</v>
      </c>
      <c r="G508" s="17">
        <v>1</v>
      </c>
      <c r="H508" s="21">
        <f>IF(
                        C508="INSUMO",
                                        IFERROR(
                                            IF(
                                                INDEX(
                                                    Insumos!C:C,
                                                    MATCH(
                                                        A508&amp;B508,
                                                        Insumos!I:I,
                                                        0)
                                                )="Material",
                                                INDEX(
                                                    Insumos!F:F,
                                                    MATCH(
                                                        A508&amp;B508,
                                                        Insumos!I:I,
                                                        0)
                                                ),
                                                0
                                            ),
                                            "Não encontrado"),
                                        IFERROR(
                                            INDEX(I:I,
                                                MATCH(
                                                    A508&amp;B508,AG:AG,
                                                    0)
                                            ),
                                            "Não encontrado")
                                    )</f>
        <v>0</v>
      </c>
      <c r="I508" s="21">
        <f t="shared" ref="I508:I515" si="194">H508*G508/1</f>
        <v>0</v>
      </c>
      <c r="J508" s="21">
        <f t="shared" ref="J508:K515" si="195">T508 + N508 + L508 + X508 + R508 + P508 + V508</f>
        <v>0.47413260000000002</v>
      </c>
      <c r="K508" s="21">
        <f t="shared" si="195"/>
        <v>0.47413260000000002</v>
      </c>
      <c r="L508" s="21">
        <f>IF(
                        C508="INSUMO",
                                        IFERROR(
                                            IF(
                                                INDEX(
                                                    Insumos!C:C,
                                                    MATCH(
                                                        A508&amp;B508,
                                                        Insumos!I:I,
                                                        0)
                                                )="Mao_obra",
                                                INDEX(
                                                    Insumos!F:F,
                                                    MATCH(
                                                        A508&amp;B508,
                                                        Insumos!I:I,
                                                        0)
                                                ),
                                                0
                                            ),
                                            "Não encontrado"),
                                        IFERROR(
                                            INDEX(M:M,
                                                MATCH(
                                                    A508&amp;B508,AG:AG,
                                                    0)
                                            ),
                                            "Não encontrado")
                                    )</f>
        <v>0.47413260000000002</v>
      </c>
      <c r="M508" s="21">
        <f t="shared" ref="M508:M515" si="196">L508*G508/1</f>
        <v>0.47413260000000002</v>
      </c>
      <c r="N508" s="21">
        <f>IF(
                        C508="INSUMO",
                                        IFERROR(
                                            IF(
                                                INDEX(
                                                    Insumos!C:C,
                                                    MATCH(
                                                        A508&amp;B508,
                                                        Insumos!I:I,
                                                        0)
                                                )="Equipamento",
                                                INDEX(
                                                    Insumos!F:F,
                                                    MATCH(
                                                        A508&amp;B508,
                                                        Insumos!I:I,
                                                        0)
                                                ),
                                                0
                                            ),
                                            "Não encontrado"),
                                        IFERROR(
                                            INDEX(O:O,
                                                MATCH(
                                                    A508&amp;B508,AG:AG,
                                                    0)
                                            ),
                                            "Não encontrado")
                                    )</f>
        <v>0</v>
      </c>
      <c r="O508" s="21">
        <f t="shared" ref="O508:O515" si="197">N508*G508/1</f>
        <v>0</v>
      </c>
      <c r="P508" s="21">
        <f>IF(
                        C508="INSUMO",
                                        IFERROR(
                                            IF(
                                                INDEX(
                                                    Insumos!C:C,
                                                    MATCH(
                                                        A508&amp;B508,
                                                        Insumos!I:I,
                                                        0)
                                                )="Transporte",
                                                INDEX(
                                                    Insumos!F:F,
                                                    MATCH(
                                                        A508&amp;B508,
                                                        Insumos!I:I,
                                                        0)
                                                ),
                                                0
                                            ),
                                            "Não encontrado"),
                                        IFERROR(
                                            INDEX(Q:Q,
                                                MATCH(
                                                    A508&amp;B508,AG:AG,
                                                    0)
                                            ),
                                            "Não encontrado")
                                    )</f>
        <v>0</v>
      </c>
      <c r="Q508" s="21">
        <f t="shared" ref="Q508:Q515" si="198">P508*G508/1</f>
        <v>0</v>
      </c>
      <c r="R508" s="21">
        <f>IF(
                        C508="INSUMO",
                                        IFERROR(
                                            IF(
                                                INDEX(
                                                    Insumos!C:C,
                                                    MATCH(
                                                        A508&amp;B508,
                                                        Insumos!I:I,
                                                        0)
                                                )="Terceirizados",
                                                INDEX(
                                                    Insumos!F:F,
                                                    MATCH(
                                                        A508&amp;B508,
                                                        Insumos!I:I,
                                                        0)
                                                ),
                                                0
                                            ),
                                            "Não encontrado"),
                                        IFERROR(
                                            INDEX(S:S,
                                                MATCH(
                                                    A508&amp;B508,AG:AG,
                                                    0)
                                            ),
                                            "Não encontrado")
                                    )</f>
        <v>0</v>
      </c>
      <c r="S508" s="21">
        <f t="shared" ref="S508:S515" si="199">R508*G508/1</f>
        <v>0</v>
      </c>
      <c r="T508" s="21">
        <f>IF(
                        C508="INSUMO",
                                        IFERROR(
                                            IF(
                                                INDEX(
                                                    Insumos!C:C,
                                                    MATCH(
                                                        A508&amp;B508,
                                                        Insumos!I:I,
                                                        0)
                                                )="Comissionamento",
                                                INDEX(
                                                    Insumos!F:F,
                                                    MATCH(
                                                        A508&amp;B508,
                                                        Insumos!I:I,
                                                        0)
                                                ),
                                                0
                                            ),
                                            "Não encontrado"),
                                        IFERROR(
                                            INDEX(U:U,
                                                MATCH(
                                                    A508&amp;B508,AG:AG,
                                                    0)
                                            ),
                                            "Não encontrado")
                                    )</f>
        <v>0</v>
      </c>
      <c r="U508" s="21">
        <f t="shared" ref="U508:U515" si="200">T508*G508/1</f>
        <v>0</v>
      </c>
      <c r="V508" s="21">
        <f>IF(
                        C508="INSUMO",
                                        IFERROR(
                                            IF(
                                                INDEX(
                                                    Insumos!C:C,
                                                    MATCH(
                                                        A508&amp;B508,
                                                        Insumos!I:I,
                                                        0)
                                                )="Verba",
                                                INDEX(
                                                    Insumos!F:F,
                                                    MATCH(
                                                        A508&amp;B508,
                                                        Insumos!I:I,
                                                        0)
                                                ),
                                                0
                                            ),
                                            "Não encontrado"),
                                        IFERROR(
                                            INDEX(W:W,
                                                MATCH(
                                                    A508&amp;B508,AG:AG,
                                                    0)
                                            ),
                                            "Não encontrado")
                                    )</f>
        <v>0</v>
      </c>
      <c r="W508" s="21">
        <f t="shared" ref="W508:W515" si="201">V508*G508/1</f>
        <v>0</v>
      </c>
      <c r="X508" s="21">
        <f>IF(
                        C508="INSUMO",
                                        IFERROR(
                                            IF(
                                                INDEX(
                                                    Insumos!C:C,
                                                    MATCH(
                                                        A508&amp;B508,
                                                        Insumos!I:I,
                                                        0)
                                                )="Outro",
                                                INDEX(
                                                    Insumos!F:F,
                                                    MATCH(
                                                        A508&amp;B508,
                                                        Insumos!I:I,
                                                        0)
                                                ),
                                                0
                                            ),
                                            "Não encontrado"),
                                        IFERROR(
                                            INDEX(Y:Y,
                                                MATCH(
                                                    A508&amp;B508,AG:AG,
                                                    0)
                                            ),
                                            "Não encontrado")
                                    )</f>
        <v>0</v>
      </c>
      <c r="Y508" s="21">
        <f t="shared" ref="Y508:Y515" si="202">X508*G508/1</f>
        <v>0</v>
      </c>
      <c r="Z508" s="21">
        <f>IF(
                            C508="INSUMO",
                            IFERROR(
                                INDEX(
                                    Insumos!F:F,
                                    MATCH(
                                        A508&amp;B508,
                                        Insumos!I:I,
                                        0)
                                ),
                                "Não encontrado"),
                            IFERROR(
                                INDEX(AA:AA,
                                    MATCH(
                                        A508&amp;B508,AG:AG,
                                        0)
                                ),
                                "Não encontrado")
                        )</f>
        <v>0.47413260000000002</v>
      </c>
      <c r="AA508" s="21">
        <f t="shared" ref="AA508:AA515" si="203">G508*Z508</f>
        <v>0.47413260000000002</v>
      </c>
      <c r="AB508" s="45"/>
      <c r="AC508" s="45"/>
      <c r="AD508" s="61" t="s">
        <v>89</v>
      </c>
      <c r="AE508" s="72"/>
      <c r="AF508" s="72"/>
    </row>
    <row r="509" spans="1:33" ht="25.5" x14ac:dyDescent="0.2">
      <c r="A509" s="54" t="s">
        <v>874</v>
      </c>
      <c r="B509" s="55" t="s">
        <v>98</v>
      </c>
      <c r="C509" s="69" t="s">
        <v>58</v>
      </c>
      <c r="D509" s="57" t="s">
        <v>488</v>
      </c>
      <c r="E509" s="57" t="s">
        <v>875</v>
      </c>
      <c r="F509" s="16" t="s">
        <v>511</v>
      </c>
      <c r="G509" s="16">
        <v>1</v>
      </c>
      <c r="H509" s="20">
        <f>IF(
                        C509="INSUMO",
                                        IFERROR(
                                            IF(
                                                INDEX(
                                                    Insumos!C:C,
                                                    MATCH(
                                                        A509&amp;B509,
                                                        Insumos!I:I,
                                                        0)
                                                )="Material",
                                                INDEX(
                                                    Insumos!F:F,
                                                    MATCH(
                                                        A509&amp;B509,
                                                        Insumos!I:I,
                                                        0)
                                                ),
                                                0
                                            ),
                                            "Não encontrado"),
                                        IFERROR(
                                            INDEX(I:I,
                                                MATCH(
                                                    A509&amp;B509,AG:AG,
                                                    0)
                                            ),
                                            "Não encontrado")
                                    )</f>
        <v>1.1299999999999999</v>
      </c>
      <c r="I509" s="20">
        <f t="shared" si="194"/>
        <v>1.1299999999999999</v>
      </c>
      <c r="J509" s="20">
        <f t="shared" si="195"/>
        <v>0</v>
      </c>
      <c r="K509" s="20">
        <f t="shared" si="195"/>
        <v>0</v>
      </c>
      <c r="L509" s="20">
        <f>IF(
                        C509="INSUMO",
                                        IFERROR(
                                            IF(
                                                INDEX(
                                                    Insumos!C:C,
                                                    MATCH(
                                                        A509&amp;B509,
                                                        Insumos!I:I,
                                                        0)
                                                )="Mao_obra",
                                                INDEX(
                                                    Insumos!F:F,
                                                    MATCH(
                                                        A509&amp;B509,
                                                        Insumos!I:I,
                                                        0)
                                                ),
                                                0
                                            ),
                                            "Não encontrado"),
                                        IFERROR(
                                            INDEX(M:M,
                                                MATCH(
                                                    A509&amp;B509,AG:AG,
                                                    0)
                                            ),
                                            "Não encontrado")
                                    )</f>
        <v>0</v>
      </c>
      <c r="M509" s="20">
        <f t="shared" si="196"/>
        <v>0</v>
      </c>
      <c r="N509" s="20">
        <f>IF(
                        C509="INSUMO",
                                        IFERROR(
                                            IF(
                                                INDEX(
                                                    Insumos!C:C,
                                                    MATCH(
                                                        A509&amp;B509,
                                                        Insumos!I:I,
                                                        0)
                                                )="Equipamento",
                                                INDEX(
                                                    Insumos!F:F,
                                                    MATCH(
                                                        A509&amp;B509,
                                                        Insumos!I:I,
                                                        0)
                                                ),
                                                0
                                            ),
                                            "Não encontrado"),
                                        IFERROR(
                                            INDEX(O:O,
                                                MATCH(
                                                    A509&amp;B509,AG:AG,
                                                    0)
                                            ),
                                            "Não encontrado")
                                    )</f>
        <v>0</v>
      </c>
      <c r="O509" s="20">
        <f t="shared" si="197"/>
        <v>0</v>
      </c>
      <c r="P509" s="20">
        <f>IF(
                        C509="INSUMO",
                                        IFERROR(
                                            IF(
                                                INDEX(
                                                    Insumos!C:C,
                                                    MATCH(
                                                        A509&amp;B509,
                                                        Insumos!I:I,
                                                        0)
                                                )="Transporte",
                                                INDEX(
                                                    Insumos!F:F,
                                                    MATCH(
                                                        A509&amp;B509,
                                                        Insumos!I:I,
                                                        0)
                                                ),
                                                0
                                            ),
                                            "Não encontrado"),
                                        IFERROR(
                                            INDEX(Q:Q,
                                                MATCH(
                                                    A509&amp;B509,AG:AG,
                                                    0)
                                            ),
                                            "Não encontrado")
                                    )</f>
        <v>0</v>
      </c>
      <c r="Q509" s="20">
        <f t="shared" si="198"/>
        <v>0</v>
      </c>
      <c r="R509" s="20">
        <f>IF(
                        C509="INSUMO",
                                        IFERROR(
                                            IF(
                                                INDEX(
                                                    Insumos!C:C,
                                                    MATCH(
                                                        A509&amp;B509,
                                                        Insumos!I:I,
                                                        0)
                                                )="Terceirizados",
                                                INDEX(
                                                    Insumos!F:F,
                                                    MATCH(
                                                        A509&amp;B509,
                                                        Insumos!I:I,
                                                        0)
                                                ),
                                                0
                                            ),
                                            "Não encontrado"),
                                        IFERROR(
                                            INDEX(S:S,
                                                MATCH(
                                                    A509&amp;B509,AG:AG,
                                                    0)
                                            ),
                                            "Não encontrado")
                                    )</f>
        <v>0</v>
      </c>
      <c r="S509" s="20">
        <f t="shared" si="199"/>
        <v>0</v>
      </c>
      <c r="T509" s="20">
        <f>IF(
                        C509="INSUMO",
                                        IFERROR(
                                            IF(
                                                INDEX(
                                                    Insumos!C:C,
                                                    MATCH(
                                                        A509&amp;B509,
                                                        Insumos!I:I,
                                                        0)
                                                )="Comissionamento",
                                                INDEX(
                                                    Insumos!F:F,
                                                    MATCH(
                                                        A509&amp;B509,
                                                        Insumos!I:I,
                                                        0)
                                                ),
                                                0
                                            ),
                                            "Não encontrado"),
                                        IFERROR(
                                            INDEX(U:U,
                                                MATCH(
                                                    A509&amp;B509,AG:AG,
                                                    0)
                                            ),
                                            "Não encontrado")
                                    )</f>
        <v>0</v>
      </c>
      <c r="U509" s="20">
        <f t="shared" si="200"/>
        <v>0</v>
      </c>
      <c r="V509" s="20">
        <f>IF(
                        C509="INSUMO",
                                        IFERROR(
                                            IF(
                                                INDEX(
                                                    Insumos!C:C,
                                                    MATCH(
                                                        A509&amp;B509,
                                                        Insumos!I:I,
                                                        0)
                                                )="Verba",
                                                INDEX(
                                                    Insumos!F:F,
                                                    MATCH(
                                                        A509&amp;B509,
                                                        Insumos!I:I,
                                                        0)
                                                ),
                                                0
                                            ),
                                            "Não encontrado"),
                                        IFERROR(
                                            INDEX(W:W,
                                                MATCH(
                                                    A509&amp;B509,AG:AG,
                                                    0)
                                            ),
                                            "Não encontrado")
                                    )</f>
        <v>0</v>
      </c>
      <c r="W509" s="20">
        <f t="shared" si="201"/>
        <v>0</v>
      </c>
      <c r="X509" s="20">
        <f>IF(
                        C509="INSUMO",
                                        IFERROR(
                                            IF(
                                                INDEX(
                                                    Insumos!C:C,
                                                    MATCH(
                                                        A509&amp;B509,
                                                        Insumos!I:I,
                                                        0)
                                                )="Outro",
                                                INDEX(
                                                    Insumos!F:F,
                                                    MATCH(
                                                        A509&amp;B509,
                                                        Insumos!I:I,
                                                        0)
                                                ),
                                                0
                                            ),
                                            "Não encontrado"),
                                        IFERROR(
                                            INDEX(Y:Y,
                                                MATCH(
                                                    A509&amp;B509,AG:AG,
                                                    0)
                                            ),
                                            "Não encontrado")
                                    )</f>
        <v>0</v>
      </c>
      <c r="Y509" s="20">
        <f t="shared" si="202"/>
        <v>0</v>
      </c>
      <c r="Z509" s="20">
        <f>IF(
                            C509="INSUMO",
                            IFERROR(
                                INDEX(
                                    Insumos!F:F,
                                    MATCH(
                                        A509&amp;B509,
                                        Insumos!I:I,
                                        0)
                                ),
                                "Não encontrado"),
                            IFERROR(
                                INDEX(AA:AA,
                                    MATCH(
                                        A509&amp;B509,AG:AG,
                                        0)
                                ),
                                "Não encontrado")
                        )</f>
        <v>1.1299999999999999</v>
      </c>
      <c r="AA509" s="20">
        <f t="shared" si="203"/>
        <v>1.1299999999999999</v>
      </c>
      <c r="AB509" s="44"/>
      <c r="AC509" s="44"/>
      <c r="AD509" s="57" t="s">
        <v>89</v>
      </c>
      <c r="AE509" s="70"/>
      <c r="AF509" s="70"/>
    </row>
    <row r="510" spans="1:33" ht="25.5" x14ac:dyDescent="0.2">
      <c r="A510" s="59" t="s">
        <v>876</v>
      </c>
      <c r="B510" s="60" t="s">
        <v>98</v>
      </c>
      <c r="C510" s="71" t="s">
        <v>58</v>
      </c>
      <c r="D510" s="61" t="s">
        <v>488</v>
      </c>
      <c r="E510" s="61" t="s">
        <v>877</v>
      </c>
      <c r="F510" s="17" t="s">
        <v>511</v>
      </c>
      <c r="G510" s="17">
        <v>1</v>
      </c>
      <c r="H510" s="21">
        <f>IF(
                        C510="INSUMO",
                                        IFERROR(
                                            IF(
                                                INDEX(
                                                    Insumos!C:C,
                                                    MATCH(
                                                        A510&amp;B510,
                                                        Insumos!I:I,
                                                        0)
                                                )="Material",
                                                INDEX(
                                                    Insumos!F:F,
                                                    MATCH(
                                                        A510&amp;B510,
                                                        Insumos!I:I,
                                                        0)
                                                ),
                                                0
                                            ),
                                            "Não encontrado"),
                                        IFERROR(
                                            INDEX(I:I,
                                                MATCH(
                                                    A510&amp;B510,AG:AG,
                                                    0)
                                            ),
                                            "Não encontrado")
                                    )</f>
        <v>0.31</v>
      </c>
      <c r="I510" s="21">
        <f t="shared" si="194"/>
        <v>0.31</v>
      </c>
      <c r="J510" s="21">
        <f t="shared" si="195"/>
        <v>0</v>
      </c>
      <c r="K510" s="21">
        <f t="shared" si="195"/>
        <v>0</v>
      </c>
      <c r="L510" s="21">
        <f>IF(
                        C510="INSUMO",
                                        IFERROR(
                                            IF(
                                                INDEX(
                                                    Insumos!C:C,
                                                    MATCH(
                                                        A510&amp;B510,
                                                        Insumos!I:I,
                                                        0)
                                                )="Mao_obra",
                                                INDEX(
                                                    Insumos!F:F,
                                                    MATCH(
                                                        A510&amp;B510,
                                                        Insumos!I:I,
                                                        0)
                                                ),
                                                0
                                            ),
                                            "Não encontrado"),
                                        IFERROR(
                                            INDEX(M:M,
                                                MATCH(
                                                    A510&amp;B510,AG:AG,
                                                    0)
                                            ),
                                            "Não encontrado")
                                    )</f>
        <v>0</v>
      </c>
      <c r="M510" s="21">
        <f t="shared" si="196"/>
        <v>0</v>
      </c>
      <c r="N510" s="21">
        <f>IF(
                        C510="INSUMO",
                                        IFERROR(
                                            IF(
                                                INDEX(
                                                    Insumos!C:C,
                                                    MATCH(
                                                        A510&amp;B510,
                                                        Insumos!I:I,
                                                        0)
                                                )="Equipamento",
                                                INDEX(
                                                    Insumos!F:F,
                                                    MATCH(
                                                        A510&amp;B510,
                                                        Insumos!I:I,
                                                        0)
                                                ),
                                                0
                                            ),
                                            "Não encontrado"),
                                        IFERROR(
                                            INDEX(O:O,
                                                MATCH(
                                                    A510&amp;B510,AG:AG,
                                                    0)
                                            ),
                                            "Não encontrado")
                                    )</f>
        <v>0</v>
      </c>
      <c r="O510" s="21">
        <f t="shared" si="197"/>
        <v>0</v>
      </c>
      <c r="P510" s="21">
        <f>IF(
                        C510="INSUMO",
                                        IFERROR(
                                            IF(
                                                INDEX(
                                                    Insumos!C:C,
                                                    MATCH(
                                                        A510&amp;B510,
                                                        Insumos!I:I,
                                                        0)
                                                )="Transporte",
                                                INDEX(
                                                    Insumos!F:F,
                                                    MATCH(
                                                        A510&amp;B510,
                                                        Insumos!I:I,
                                                        0)
                                                ),
                                                0
                                            ),
                                            "Não encontrado"),
                                        IFERROR(
                                            INDEX(Q:Q,
                                                MATCH(
                                                    A510&amp;B510,AG:AG,
                                                    0)
                                            ),
                                            "Não encontrado")
                                    )</f>
        <v>0</v>
      </c>
      <c r="Q510" s="21">
        <f t="shared" si="198"/>
        <v>0</v>
      </c>
      <c r="R510" s="21">
        <f>IF(
                        C510="INSUMO",
                                        IFERROR(
                                            IF(
                                                INDEX(
                                                    Insumos!C:C,
                                                    MATCH(
                                                        A510&amp;B510,
                                                        Insumos!I:I,
                                                        0)
                                                )="Terceirizados",
                                                INDEX(
                                                    Insumos!F:F,
                                                    MATCH(
                                                        A510&amp;B510,
                                                        Insumos!I:I,
                                                        0)
                                                ),
                                                0
                                            ),
                                            "Não encontrado"),
                                        IFERROR(
                                            INDEX(S:S,
                                                MATCH(
                                                    A510&amp;B510,AG:AG,
                                                    0)
                                            ),
                                            "Não encontrado")
                                    )</f>
        <v>0</v>
      </c>
      <c r="S510" s="21">
        <f t="shared" si="199"/>
        <v>0</v>
      </c>
      <c r="T510" s="21">
        <f>IF(
                        C510="INSUMO",
                                        IFERROR(
                                            IF(
                                                INDEX(
                                                    Insumos!C:C,
                                                    MATCH(
                                                        A510&amp;B510,
                                                        Insumos!I:I,
                                                        0)
                                                )="Comissionamento",
                                                INDEX(
                                                    Insumos!F:F,
                                                    MATCH(
                                                        A510&amp;B510,
                                                        Insumos!I:I,
                                                        0)
                                                ),
                                                0
                                            ),
                                            "Não encontrado"),
                                        IFERROR(
                                            INDEX(U:U,
                                                MATCH(
                                                    A510&amp;B510,AG:AG,
                                                    0)
                                            ),
                                            "Não encontrado")
                                    )</f>
        <v>0</v>
      </c>
      <c r="U510" s="21">
        <f t="shared" si="200"/>
        <v>0</v>
      </c>
      <c r="V510" s="21">
        <f>IF(
                        C510="INSUMO",
                                        IFERROR(
                                            IF(
                                                INDEX(
                                                    Insumos!C:C,
                                                    MATCH(
                                                        A510&amp;B510,
                                                        Insumos!I:I,
                                                        0)
                                                )="Verba",
                                                INDEX(
                                                    Insumos!F:F,
                                                    MATCH(
                                                        A510&amp;B510,
                                                        Insumos!I:I,
                                                        0)
                                                ),
                                                0
                                            ),
                                            "Não encontrado"),
                                        IFERROR(
                                            INDEX(W:W,
                                                MATCH(
                                                    A510&amp;B510,AG:AG,
                                                    0)
                                            ),
                                            "Não encontrado")
                                    )</f>
        <v>0</v>
      </c>
      <c r="W510" s="21">
        <f t="shared" si="201"/>
        <v>0</v>
      </c>
      <c r="X510" s="21">
        <f>IF(
                        C510="INSUMO",
                                        IFERROR(
                                            IF(
                                                INDEX(
                                                    Insumos!C:C,
                                                    MATCH(
                                                        A510&amp;B510,
                                                        Insumos!I:I,
                                                        0)
                                                )="Outro",
                                                INDEX(
                                                    Insumos!F:F,
                                                    MATCH(
                                                        A510&amp;B510,
                                                        Insumos!I:I,
                                                        0)
                                                ),
                                                0
                                            ),
                                            "Não encontrado"),
                                        IFERROR(
                                            INDEX(Y:Y,
                                                MATCH(
                                                    A510&amp;B510,AG:AG,
                                                    0)
                                            ),
                                            "Não encontrado")
                                    )</f>
        <v>0</v>
      </c>
      <c r="Y510" s="21">
        <f t="shared" si="202"/>
        <v>0</v>
      </c>
      <c r="Z510" s="21">
        <f>IF(
                            C510="INSUMO",
                            IFERROR(
                                INDEX(
                                    Insumos!F:F,
                                    MATCH(
                                        A510&amp;B510,
                                        Insumos!I:I,
                                        0)
                                ),
                                "Não encontrado"),
                            IFERROR(
                                INDEX(AA:AA,
                                    MATCH(
                                        A510&amp;B510,AG:AG,
                                        0)
                                ),
                                "Não encontrado")
                        )</f>
        <v>0.31</v>
      </c>
      <c r="AA510" s="21">
        <f t="shared" si="203"/>
        <v>0.31</v>
      </c>
      <c r="AB510" s="45"/>
      <c r="AC510" s="45"/>
      <c r="AD510" s="61" t="s">
        <v>89</v>
      </c>
      <c r="AE510" s="72"/>
      <c r="AF510" s="72"/>
    </row>
    <row r="511" spans="1:33" x14ac:dyDescent="0.2">
      <c r="A511" s="54" t="s">
        <v>798</v>
      </c>
      <c r="B511" s="55" t="s">
        <v>98</v>
      </c>
      <c r="C511" s="69" t="s">
        <v>58</v>
      </c>
      <c r="D511" s="57" t="s">
        <v>488</v>
      </c>
      <c r="E511" s="57" t="s">
        <v>799</v>
      </c>
      <c r="F511" s="16" t="s">
        <v>511</v>
      </c>
      <c r="G511" s="16">
        <v>1</v>
      </c>
      <c r="H511" s="20">
        <f>IF(
                        C511="INSUMO",
                                        IFERROR(
                                            IF(
                                                INDEX(
                                                    Insumos!C:C,
                                                    MATCH(
                                                        A511&amp;B511,
                                                        Insumos!I:I,
                                                        0)
                                                )="Material",
                                                INDEX(
                                                    Insumos!F:F,
                                                    MATCH(
                                                        A511&amp;B511,
                                                        Insumos!I:I,
                                                        0)
                                                ),
                                                0
                                            ),
                                            "Não encontrado"),
                                        IFERROR(
                                            INDEX(I:I,
                                                MATCH(
                                                    A511&amp;B511,AG:AG,
                                                    0)
                                            ),
                                            "Não encontrado")
                                    )</f>
        <v>0.08</v>
      </c>
      <c r="I511" s="20">
        <f t="shared" si="194"/>
        <v>0.08</v>
      </c>
      <c r="J511" s="20">
        <f t="shared" si="195"/>
        <v>0</v>
      </c>
      <c r="K511" s="20">
        <f t="shared" si="195"/>
        <v>0</v>
      </c>
      <c r="L511" s="20">
        <f>IF(
                        C511="INSUMO",
                                        IFERROR(
                                            IF(
                                                INDEX(
                                                    Insumos!C:C,
                                                    MATCH(
                                                        A511&amp;B511,
                                                        Insumos!I:I,
                                                        0)
                                                )="Mao_obra",
                                                INDEX(
                                                    Insumos!F:F,
                                                    MATCH(
                                                        A511&amp;B511,
                                                        Insumos!I:I,
                                                        0)
                                                ),
                                                0
                                            ),
                                            "Não encontrado"),
                                        IFERROR(
                                            INDEX(M:M,
                                                MATCH(
                                                    A511&amp;B511,AG:AG,
                                                    0)
                                            ),
                                            "Não encontrado")
                                    )</f>
        <v>0</v>
      </c>
      <c r="M511" s="20">
        <f t="shared" si="196"/>
        <v>0</v>
      </c>
      <c r="N511" s="20">
        <f>IF(
                        C511="INSUMO",
                                        IFERROR(
                                            IF(
                                                INDEX(
                                                    Insumos!C:C,
                                                    MATCH(
                                                        A511&amp;B511,
                                                        Insumos!I:I,
                                                        0)
                                                )="Equipamento",
                                                INDEX(
                                                    Insumos!F:F,
                                                    MATCH(
                                                        A511&amp;B511,
                                                        Insumos!I:I,
                                                        0)
                                                ),
                                                0
                                            ),
                                            "Não encontrado"),
                                        IFERROR(
                                            INDEX(O:O,
                                                MATCH(
                                                    A511&amp;B511,AG:AG,
                                                    0)
                                            ),
                                            "Não encontrado")
                                    )</f>
        <v>0</v>
      </c>
      <c r="O511" s="20">
        <f t="shared" si="197"/>
        <v>0</v>
      </c>
      <c r="P511" s="20">
        <f>IF(
                        C511="INSUMO",
                                        IFERROR(
                                            IF(
                                                INDEX(
                                                    Insumos!C:C,
                                                    MATCH(
                                                        A511&amp;B511,
                                                        Insumos!I:I,
                                                        0)
                                                )="Transporte",
                                                INDEX(
                                                    Insumos!F:F,
                                                    MATCH(
                                                        A511&amp;B511,
                                                        Insumos!I:I,
                                                        0)
                                                ),
                                                0
                                            ),
                                            "Não encontrado"),
                                        IFERROR(
                                            INDEX(Q:Q,
                                                MATCH(
                                                    A511&amp;B511,AG:AG,
                                                    0)
                                            ),
                                            "Não encontrado")
                                    )</f>
        <v>0</v>
      </c>
      <c r="Q511" s="20">
        <f t="shared" si="198"/>
        <v>0</v>
      </c>
      <c r="R511" s="20">
        <f>IF(
                        C511="INSUMO",
                                        IFERROR(
                                            IF(
                                                INDEX(
                                                    Insumos!C:C,
                                                    MATCH(
                                                        A511&amp;B511,
                                                        Insumos!I:I,
                                                        0)
                                                )="Terceirizados",
                                                INDEX(
                                                    Insumos!F:F,
                                                    MATCH(
                                                        A511&amp;B511,
                                                        Insumos!I:I,
                                                        0)
                                                ),
                                                0
                                            ),
                                            "Não encontrado"),
                                        IFERROR(
                                            INDEX(S:S,
                                                MATCH(
                                                    A511&amp;B511,AG:AG,
                                                    0)
                                            ),
                                            "Não encontrado")
                                    )</f>
        <v>0</v>
      </c>
      <c r="S511" s="20">
        <f t="shared" si="199"/>
        <v>0</v>
      </c>
      <c r="T511" s="20">
        <f>IF(
                        C511="INSUMO",
                                        IFERROR(
                                            IF(
                                                INDEX(
                                                    Insumos!C:C,
                                                    MATCH(
                                                        A511&amp;B511,
                                                        Insumos!I:I,
                                                        0)
                                                )="Comissionamento",
                                                INDEX(
                                                    Insumos!F:F,
                                                    MATCH(
                                                        A511&amp;B511,
                                                        Insumos!I:I,
                                                        0)
                                                ),
                                                0
                                            ),
                                            "Não encontrado"),
                                        IFERROR(
                                            INDEX(U:U,
                                                MATCH(
                                                    A511&amp;B511,AG:AG,
                                                    0)
                                            ),
                                            "Não encontrado")
                                    )</f>
        <v>0</v>
      </c>
      <c r="U511" s="20">
        <f t="shared" si="200"/>
        <v>0</v>
      </c>
      <c r="V511" s="20">
        <f>IF(
                        C511="INSUMO",
                                        IFERROR(
                                            IF(
                                                INDEX(
                                                    Insumos!C:C,
                                                    MATCH(
                                                        A511&amp;B511,
                                                        Insumos!I:I,
                                                        0)
                                                )="Verba",
                                                INDEX(
                                                    Insumos!F:F,
                                                    MATCH(
                                                        A511&amp;B511,
                                                        Insumos!I:I,
                                                        0)
                                                ),
                                                0
                                            ),
                                            "Não encontrado"),
                                        IFERROR(
                                            INDEX(W:W,
                                                MATCH(
                                                    A511&amp;B511,AG:AG,
                                                    0)
                                            ),
                                            "Não encontrado")
                                    )</f>
        <v>0</v>
      </c>
      <c r="W511" s="20">
        <f t="shared" si="201"/>
        <v>0</v>
      </c>
      <c r="X511" s="20">
        <f>IF(
                        C511="INSUMO",
                                        IFERROR(
                                            IF(
                                                INDEX(
                                                    Insumos!C:C,
                                                    MATCH(
                                                        A511&amp;B511,
                                                        Insumos!I:I,
                                                        0)
                                                )="Outro",
                                                INDEX(
                                                    Insumos!F:F,
                                                    MATCH(
                                                        A511&amp;B511,
                                                        Insumos!I:I,
                                                        0)
                                                ),
                                                0
                                            ),
                                            "Não encontrado"),
                                        IFERROR(
                                            INDEX(Y:Y,
                                                MATCH(
                                                    A511&amp;B511,AG:AG,
                                                    0)
                                            ),
                                            "Não encontrado")
                                    )</f>
        <v>0</v>
      </c>
      <c r="Y511" s="20">
        <f t="shared" si="202"/>
        <v>0</v>
      </c>
      <c r="Z511" s="20">
        <f>IF(
                            C511="INSUMO",
                            IFERROR(
                                INDEX(
                                    Insumos!F:F,
                                    MATCH(
                                        A511&amp;B511,
                                        Insumos!I:I,
                                        0)
                                ),
                                "Não encontrado"),
                            IFERROR(
                                INDEX(AA:AA,
                                    MATCH(
                                        A511&amp;B511,AG:AG,
                                        0)
                                ),
                                "Não encontrado")
                        )</f>
        <v>0.08</v>
      </c>
      <c r="AA511" s="20">
        <f t="shared" si="203"/>
        <v>0.08</v>
      </c>
      <c r="AB511" s="44"/>
      <c r="AC511" s="44"/>
      <c r="AD511" s="57" t="s">
        <v>89</v>
      </c>
      <c r="AE511" s="70"/>
      <c r="AF511" s="70"/>
    </row>
    <row r="512" spans="1:33" x14ac:dyDescent="0.2">
      <c r="A512" s="59" t="s">
        <v>800</v>
      </c>
      <c r="B512" s="60" t="s">
        <v>98</v>
      </c>
      <c r="C512" s="71" t="s">
        <v>58</v>
      </c>
      <c r="D512" s="61" t="s">
        <v>488</v>
      </c>
      <c r="E512" s="61" t="s">
        <v>801</v>
      </c>
      <c r="F512" s="17" t="s">
        <v>511</v>
      </c>
      <c r="G512" s="17">
        <v>1</v>
      </c>
      <c r="H512" s="21">
        <f>IF(
                        C512="INSUMO",
                                        IFERROR(
                                            IF(
                                                INDEX(
                                                    Insumos!C:C,
                                                    MATCH(
                                                        A512&amp;B512,
                                                        Insumos!I:I,
                                                        0)
                                                )="Material",
                                                INDEX(
                                                    Insumos!F:F,
                                                    MATCH(
                                                        A512&amp;B512,
                                                        Insumos!I:I,
                                                        0)
                                                ),
                                                0
                                            ),
                                            "Não encontrado"),
                                        IFERROR(
                                            INDEX(I:I,
                                                MATCH(
                                                    A512&amp;B512,AG:AG,
                                                    0)
                                            ),
                                            "Não encontrado")
                                    )</f>
        <v>1.43</v>
      </c>
      <c r="I512" s="21">
        <f t="shared" si="194"/>
        <v>1.43</v>
      </c>
      <c r="J512" s="21">
        <f t="shared" si="195"/>
        <v>0</v>
      </c>
      <c r="K512" s="21">
        <f t="shared" si="195"/>
        <v>0</v>
      </c>
      <c r="L512" s="21">
        <f>IF(
                        C512="INSUMO",
                                        IFERROR(
                                            IF(
                                                INDEX(
                                                    Insumos!C:C,
                                                    MATCH(
                                                        A512&amp;B512,
                                                        Insumos!I:I,
                                                        0)
                                                )="Mao_obra",
                                                INDEX(
                                                    Insumos!F:F,
                                                    MATCH(
                                                        A512&amp;B512,
                                                        Insumos!I:I,
                                                        0)
                                                ),
                                                0
                                            ),
                                            "Não encontrado"),
                                        IFERROR(
                                            INDEX(M:M,
                                                MATCH(
                                                    A512&amp;B512,AG:AG,
                                                    0)
                                            ),
                                            "Não encontrado")
                                    )</f>
        <v>0</v>
      </c>
      <c r="M512" s="21">
        <f t="shared" si="196"/>
        <v>0</v>
      </c>
      <c r="N512" s="21">
        <f>IF(
                        C512="INSUMO",
                                        IFERROR(
                                            IF(
                                                INDEX(
                                                    Insumos!C:C,
                                                    MATCH(
                                                        A512&amp;B512,
                                                        Insumos!I:I,
                                                        0)
                                                )="Equipamento",
                                                INDEX(
                                                    Insumos!F:F,
                                                    MATCH(
                                                        A512&amp;B512,
                                                        Insumos!I:I,
                                                        0)
                                                ),
                                                0
                                            ),
                                            "Não encontrado"),
                                        IFERROR(
                                            INDEX(O:O,
                                                MATCH(
                                                    A512&amp;B512,AG:AG,
                                                    0)
                                            ),
                                            "Não encontrado")
                                    )</f>
        <v>0</v>
      </c>
      <c r="O512" s="21">
        <f t="shared" si="197"/>
        <v>0</v>
      </c>
      <c r="P512" s="21">
        <f>IF(
                        C512="INSUMO",
                                        IFERROR(
                                            IF(
                                                INDEX(
                                                    Insumos!C:C,
                                                    MATCH(
                                                        A512&amp;B512,
                                                        Insumos!I:I,
                                                        0)
                                                )="Transporte",
                                                INDEX(
                                                    Insumos!F:F,
                                                    MATCH(
                                                        A512&amp;B512,
                                                        Insumos!I:I,
                                                        0)
                                                ),
                                                0
                                            ),
                                            "Não encontrado"),
                                        IFERROR(
                                            INDEX(Q:Q,
                                                MATCH(
                                                    A512&amp;B512,AG:AG,
                                                    0)
                                            ),
                                            "Não encontrado")
                                    )</f>
        <v>0</v>
      </c>
      <c r="Q512" s="21">
        <f t="shared" si="198"/>
        <v>0</v>
      </c>
      <c r="R512" s="21">
        <f>IF(
                        C512="INSUMO",
                                        IFERROR(
                                            IF(
                                                INDEX(
                                                    Insumos!C:C,
                                                    MATCH(
                                                        A512&amp;B512,
                                                        Insumos!I:I,
                                                        0)
                                                )="Terceirizados",
                                                INDEX(
                                                    Insumos!F:F,
                                                    MATCH(
                                                        A512&amp;B512,
                                                        Insumos!I:I,
                                                        0)
                                                ),
                                                0
                                            ),
                                            "Não encontrado"),
                                        IFERROR(
                                            INDEX(S:S,
                                                MATCH(
                                                    A512&amp;B512,AG:AG,
                                                    0)
                                            ),
                                            "Não encontrado")
                                    )</f>
        <v>0</v>
      </c>
      <c r="S512" s="21">
        <f t="shared" si="199"/>
        <v>0</v>
      </c>
      <c r="T512" s="21">
        <f>IF(
                        C512="INSUMO",
                                        IFERROR(
                                            IF(
                                                INDEX(
                                                    Insumos!C:C,
                                                    MATCH(
                                                        A512&amp;B512,
                                                        Insumos!I:I,
                                                        0)
                                                )="Comissionamento",
                                                INDEX(
                                                    Insumos!F:F,
                                                    MATCH(
                                                        A512&amp;B512,
                                                        Insumos!I:I,
                                                        0)
                                                ),
                                                0
                                            ),
                                            "Não encontrado"),
                                        IFERROR(
                                            INDEX(U:U,
                                                MATCH(
                                                    A512&amp;B512,AG:AG,
                                                    0)
                                            ),
                                            "Não encontrado")
                                    )</f>
        <v>0</v>
      </c>
      <c r="U512" s="21">
        <f t="shared" si="200"/>
        <v>0</v>
      </c>
      <c r="V512" s="21">
        <f>IF(
                        C512="INSUMO",
                                        IFERROR(
                                            IF(
                                                INDEX(
                                                    Insumos!C:C,
                                                    MATCH(
                                                        A512&amp;B512,
                                                        Insumos!I:I,
                                                        0)
                                                )="Verba",
                                                INDEX(
                                                    Insumos!F:F,
                                                    MATCH(
                                                        A512&amp;B512,
                                                        Insumos!I:I,
                                                        0)
                                                ),
                                                0
                                            ),
                                            "Não encontrado"),
                                        IFERROR(
                                            INDEX(W:W,
                                                MATCH(
                                                    A512&amp;B512,AG:AG,
                                                    0)
                                            ),
                                            "Não encontrado")
                                    )</f>
        <v>0</v>
      </c>
      <c r="W512" s="21">
        <f t="shared" si="201"/>
        <v>0</v>
      </c>
      <c r="X512" s="21">
        <f>IF(
                        C512="INSUMO",
                                        IFERROR(
                                            IF(
                                                INDEX(
                                                    Insumos!C:C,
                                                    MATCH(
                                                        A512&amp;B512,
                                                        Insumos!I:I,
                                                        0)
                                                )="Outro",
                                                INDEX(
                                                    Insumos!F:F,
                                                    MATCH(
                                                        A512&amp;B512,
                                                        Insumos!I:I,
                                                        0)
                                                ),
                                                0
                                            ),
                                            "Não encontrado"),
                                        IFERROR(
                                            INDEX(Y:Y,
                                                MATCH(
                                                    A512&amp;B512,AG:AG,
                                                    0)
                                            ),
                                            "Não encontrado")
                                    )</f>
        <v>0</v>
      </c>
      <c r="Y512" s="21">
        <f t="shared" si="202"/>
        <v>0</v>
      </c>
      <c r="Z512" s="21">
        <f>IF(
                            C512="INSUMO",
                            IFERROR(
                                INDEX(
                                    Insumos!F:F,
                                    MATCH(
                                        A512&amp;B512,
                                        Insumos!I:I,
                                        0)
                                ),
                                "Não encontrado"),
                            IFERROR(
                                INDEX(AA:AA,
                                    MATCH(
                                        A512&amp;B512,AG:AG,
                                        0)
                                ),
                                "Não encontrado")
                        )</f>
        <v>1.43</v>
      </c>
      <c r="AA512" s="21">
        <f t="shared" si="203"/>
        <v>1.43</v>
      </c>
      <c r="AB512" s="45"/>
      <c r="AC512" s="45"/>
      <c r="AD512" s="61" t="s">
        <v>89</v>
      </c>
      <c r="AE512" s="72"/>
      <c r="AF512" s="72"/>
    </row>
    <row r="513" spans="1:33" ht="25.5" x14ac:dyDescent="0.2">
      <c r="A513" s="54" t="s">
        <v>802</v>
      </c>
      <c r="B513" s="55" t="s">
        <v>98</v>
      </c>
      <c r="C513" s="69" t="s">
        <v>58</v>
      </c>
      <c r="D513" s="57" t="s">
        <v>488</v>
      </c>
      <c r="E513" s="57" t="s">
        <v>803</v>
      </c>
      <c r="F513" s="16" t="s">
        <v>511</v>
      </c>
      <c r="G513" s="16">
        <v>1</v>
      </c>
      <c r="H513" s="20">
        <f>IF(
                        C513="INSUMO",
                                        IFERROR(
                                            IF(
                                                INDEX(
                                                    Insumos!C:C,
                                                    MATCH(
                                                        A513&amp;B513,
                                                        Insumos!I:I,
                                                        0)
                                                )="Material",
                                                INDEX(
                                                    Insumos!F:F,
                                                    MATCH(
                                                        A513&amp;B513,
                                                        Insumos!I:I,
                                                        0)
                                                ),
                                                0
                                            ),
                                            "Não encontrado"),
                                        IFERROR(
                                            INDEX(I:I,
                                                MATCH(
                                                    A513&amp;B513,AG:AG,
                                                    0)
                                            ),
                                            "Não encontrado")
                                    )</f>
        <v>0.61</v>
      </c>
      <c r="I513" s="20">
        <f t="shared" si="194"/>
        <v>0.61</v>
      </c>
      <c r="J513" s="20">
        <f t="shared" si="195"/>
        <v>0</v>
      </c>
      <c r="K513" s="20">
        <f t="shared" si="195"/>
        <v>0</v>
      </c>
      <c r="L513" s="20">
        <f>IF(
                        C513="INSUMO",
                                        IFERROR(
                                            IF(
                                                INDEX(
                                                    Insumos!C:C,
                                                    MATCH(
                                                        A513&amp;B513,
                                                        Insumos!I:I,
                                                        0)
                                                )="Mao_obra",
                                                INDEX(
                                                    Insumos!F:F,
                                                    MATCH(
                                                        A513&amp;B513,
                                                        Insumos!I:I,
                                                        0)
                                                ),
                                                0
                                            ),
                                            "Não encontrado"),
                                        IFERROR(
                                            INDEX(M:M,
                                                MATCH(
                                                    A513&amp;B513,AG:AG,
                                                    0)
                                            ),
                                            "Não encontrado")
                                    )</f>
        <v>0</v>
      </c>
      <c r="M513" s="20">
        <f t="shared" si="196"/>
        <v>0</v>
      </c>
      <c r="N513" s="20">
        <f>IF(
                        C513="INSUMO",
                                        IFERROR(
                                            IF(
                                                INDEX(
                                                    Insumos!C:C,
                                                    MATCH(
                                                        A513&amp;B513,
                                                        Insumos!I:I,
                                                        0)
                                                )="Equipamento",
                                                INDEX(
                                                    Insumos!F:F,
                                                    MATCH(
                                                        A513&amp;B513,
                                                        Insumos!I:I,
                                                        0)
                                                ),
                                                0
                                            ),
                                            "Não encontrado"),
                                        IFERROR(
                                            INDEX(O:O,
                                                MATCH(
                                                    A513&amp;B513,AG:AG,
                                                    0)
                                            ),
                                            "Não encontrado")
                                    )</f>
        <v>0</v>
      </c>
      <c r="O513" s="20">
        <f t="shared" si="197"/>
        <v>0</v>
      </c>
      <c r="P513" s="20">
        <f>IF(
                        C513="INSUMO",
                                        IFERROR(
                                            IF(
                                                INDEX(
                                                    Insumos!C:C,
                                                    MATCH(
                                                        A513&amp;B513,
                                                        Insumos!I:I,
                                                        0)
                                                )="Transporte",
                                                INDEX(
                                                    Insumos!F:F,
                                                    MATCH(
                                                        A513&amp;B513,
                                                        Insumos!I:I,
                                                        0)
                                                ),
                                                0
                                            ),
                                            "Não encontrado"),
                                        IFERROR(
                                            INDEX(Q:Q,
                                                MATCH(
                                                    A513&amp;B513,AG:AG,
                                                    0)
                                            ),
                                            "Não encontrado")
                                    )</f>
        <v>0</v>
      </c>
      <c r="Q513" s="20">
        <f t="shared" si="198"/>
        <v>0</v>
      </c>
      <c r="R513" s="20">
        <f>IF(
                        C513="INSUMO",
                                        IFERROR(
                                            IF(
                                                INDEX(
                                                    Insumos!C:C,
                                                    MATCH(
                                                        A513&amp;B513,
                                                        Insumos!I:I,
                                                        0)
                                                )="Terceirizados",
                                                INDEX(
                                                    Insumos!F:F,
                                                    MATCH(
                                                        A513&amp;B513,
                                                        Insumos!I:I,
                                                        0)
                                                ),
                                                0
                                            ),
                                            "Não encontrado"),
                                        IFERROR(
                                            INDEX(S:S,
                                                MATCH(
                                                    A513&amp;B513,AG:AG,
                                                    0)
                                            ),
                                            "Não encontrado")
                                    )</f>
        <v>0</v>
      </c>
      <c r="S513" s="20">
        <f t="shared" si="199"/>
        <v>0</v>
      </c>
      <c r="T513" s="20">
        <f>IF(
                        C513="INSUMO",
                                        IFERROR(
                                            IF(
                                                INDEX(
                                                    Insumos!C:C,
                                                    MATCH(
                                                        A513&amp;B513,
                                                        Insumos!I:I,
                                                        0)
                                                )="Comissionamento",
                                                INDEX(
                                                    Insumos!F:F,
                                                    MATCH(
                                                        A513&amp;B513,
                                                        Insumos!I:I,
                                                        0)
                                                ),
                                                0
                                            ),
                                            "Não encontrado"),
                                        IFERROR(
                                            INDEX(U:U,
                                                MATCH(
                                                    A513&amp;B513,AG:AG,
                                                    0)
                                            ),
                                            "Não encontrado")
                                    )</f>
        <v>0</v>
      </c>
      <c r="U513" s="20">
        <f t="shared" si="200"/>
        <v>0</v>
      </c>
      <c r="V513" s="20">
        <f>IF(
                        C513="INSUMO",
                                        IFERROR(
                                            IF(
                                                INDEX(
                                                    Insumos!C:C,
                                                    MATCH(
                                                        A513&amp;B513,
                                                        Insumos!I:I,
                                                        0)
                                                )="Verba",
                                                INDEX(
                                                    Insumos!F:F,
                                                    MATCH(
                                                        A513&amp;B513,
                                                        Insumos!I:I,
                                                        0)
                                                ),
                                                0
                                            ),
                                            "Não encontrado"),
                                        IFERROR(
                                            INDEX(W:W,
                                                MATCH(
                                                    A513&amp;B513,AG:AG,
                                                    0)
                                            ),
                                            "Não encontrado")
                                    )</f>
        <v>0</v>
      </c>
      <c r="W513" s="20">
        <f t="shared" si="201"/>
        <v>0</v>
      </c>
      <c r="X513" s="20">
        <f>IF(
                        C513="INSUMO",
                                        IFERROR(
                                            IF(
                                                INDEX(
                                                    Insumos!C:C,
                                                    MATCH(
                                                        A513&amp;B513,
                                                        Insumos!I:I,
                                                        0)
                                                )="Outro",
                                                INDEX(
                                                    Insumos!F:F,
                                                    MATCH(
                                                        A513&amp;B513,
                                                        Insumos!I:I,
                                                        0)
                                                ),
                                                0
                                            ),
                                            "Não encontrado"),
                                        IFERROR(
                                            INDEX(Y:Y,
                                                MATCH(
                                                    A513&amp;B513,AG:AG,
                                                    0)
                                            ),
                                            "Não encontrado")
                                    )</f>
        <v>0</v>
      </c>
      <c r="Y513" s="20">
        <f t="shared" si="202"/>
        <v>0</v>
      </c>
      <c r="Z513" s="20">
        <f>IF(
                            C513="INSUMO",
                            IFERROR(
                                INDEX(
                                    Insumos!F:F,
                                    MATCH(
                                        A513&amp;B513,
                                        Insumos!I:I,
                                        0)
                                ),
                                "Não encontrado"),
                            IFERROR(
                                INDEX(AA:AA,
                                    MATCH(
                                        A513&amp;B513,AG:AG,
                                        0)
                                ),
                                "Não encontrado")
                        )</f>
        <v>0.61</v>
      </c>
      <c r="AA513" s="20">
        <f t="shared" si="203"/>
        <v>0.61</v>
      </c>
      <c r="AB513" s="44"/>
      <c r="AC513" s="44"/>
      <c r="AD513" s="57" t="s">
        <v>89</v>
      </c>
      <c r="AE513" s="70"/>
      <c r="AF513" s="70"/>
    </row>
    <row r="514" spans="1:33" ht="25.5" x14ac:dyDescent="0.2">
      <c r="A514" s="59" t="s">
        <v>804</v>
      </c>
      <c r="B514" s="60" t="s">
        <v>98</v>
      </c>
      <c r="C514" s="71" t="s">
        <v>58</v>
      </c>
      <c r="D514" s="61" t="s">
        <v>488</v>
      </c>
      <c r="E514" s="61" t="s">
        <v>805</v>
      </c>
      <c r="F514" s="17" t="s">
        <v>511</v>
      </c>
      <c r="G514" s="17">
        <v>1</v>
      </c>
      <c r="H514" s="21">
        <f>IF(
                        C514="INSUMO",
                                        IFERROR(
                                            IF(
                                                INDEX(
                                                    Insumos!C:C,
                                                    MATCH(
                                                        A514&amp;B514,
                                                        Insumos!I:I,
                                                        0)
                                                )="Material",
                                                INDEX(
                                                    Insumos!F:F,
                                                    MATCH(
                                                        A514&amp;B514,
                                                        Insumos!I:I,
                                                        0)
                                                ),
                                                0
                                            ),
                                            "Não encontrado"),
                                        IFERROR(
                                            INDEX(I:I,
                                                MATCH(
                                                    A514&amp;B514,AG:AG,
                                                    0)
                                            ),
                                            "Não encontrado")
                                    )</f>
        <v>0.01</v>
      </c>
      <c r="I514" s="21">
        <f t="shared" si="194"/>
        <v>0.01</v>
      </c>
      <c r="J514" s="21">
        <f t="shared" si="195"/>
        <v>0</v>
      </c>
      <c r="K514" s="21">
        <f t="shared" si="195"/>
        <v>0</v>
      </c>
      <c r="L514" s="21">
        <f>IF(
                        C514="INSUMO",
                                        IFERROR(
                                            IF(
                                                INDEX(
                                                    Insumos!C:C,
                                                    MATCH(
                                                        A514&amp;B514,
                                                        Insumos!I:I,
                                                        0)
                                                )="Mao_obra",
                                                INDEX(
                                                    Insumos!F:F,
                                                    MATCH(
                                                        A514&amp;B514,
                                                        Insumos!I:I,
                                                        0)
                                                ),
                                                0
                                            ),
                                            "Não encontrado"),
                                        IFERROR(
                                            INDEX(M:M,
                                                MATCH(
                                                    A514&amp;B514,AG:AG,
                                                    0)
                                            ),
                                            "Não encontrado")
                                    )</f>
        <v>0</v>
      </c>
      <c r="M514" s="21">
        <f t="shared" si="196"/>
        <v>0</v>
      </c>
      <c r="N514" s="21">
        <f>IF(
                        C514="INSUMO",
                                        IFERROR(
                                            IF(
                                                INDEX(
                                                    Insumos!C:C,
                                                    MATCH(
                                                        A514&amp;B514,
                                                        Insumos!I:I,
                                                        0)
                                                )="Equipamento",
                                                INDEX(
                                                    Insumos!F:F,
                                                    MATCH(
                                                        A514&amp;B514,
                                                        Insumos!I:I,
                                                        0)
                                                ),
                                                0
                                            ),
                                            "Não encontrado"),
                                        IFERROR(
                                            INDEX(O:O,
                                                MATCH(
                                                    A514&amp;B514,AG:AG,
                                                    0)
                                            ),
                                            "Não encontrado")
                                    )</f>
        <v>0</v>
      </c>
      <c r="O514" s="21">
        <f t="shared" si="197"/>
        <v>0</v>
      </c>
      <c r="P514" s="21">
        <f>IF(
                        C514="INSUMO",
                                        IFERROR(
                                            IF(
                                                INDEX(
                                                    Insumos!C:C,
                                                    MATCH(
                                                        A514&amp;B514,
                                                        Insumos!I:I,
                                                        0)
                                                )="Transporte",
                                                INDEX(
                                                    Insumos!F:F,
                                                    MATCH(
                                                        A514&amp;B514,
                                                        Insumos!I:I,
                                                        0)
                                                ),
                                                0
                                            ),
                                            "Não encontrado"),
                                        IFERROR(
                                            INDEX(Q:Q,
                                                MATCH(
                                                    A514&amp;B514,AG:AG,
                                                    0)
                                            ),
                                            "Não encontrado")
                                    )</f>
        <v>0</v>
      </c>
      <c r="Q514" s="21">
        <f t="shared" si="198"/>
        <v>0</v>
      </c>
      <c r="R514" s="21">
        <f>IF(
                        C514="INSUMO",
                                        IFERROR(
                                            IF(
                                                INDEX(
                                                    Insumos!C:C,
                                                    MATCH(
                                                        A514&amp;B514,
                                                        Insumos!I:I,
                                                        0)
                                                )="Terceirizados",
                                                INDEX(
                                                    Insumos!F:F,
                                                    MATCH(
                                                        A514&amp;B514,
                                                        Insumos!I:I,
                                                        0)
                                                ),
                                                0
                                            ),
                                            "Não encontrado"),
                                        IFERROR(
                                            INDEX(S:S,
                                                MATCH(
                                                    A514&amp;B514,AG:AG,
                                                    0)
                                            ),
                                            "Não encontrado")
                                    )</f>
        <v>0</v>
      </c>
      <c r="S514" s="21">
        <f t="shared" si="199"/>
        <v>0</v>
      </c>
      <c r="T514" s="21">
        <f>IF(
                        C514="INSUMO",
                                        IFERROR(
                                            IF(
                                                INDEX(
                                                    Insumos!C:C,
                                                    MATCH(
                                                        A514&amp;B514,
                                                        Insumos!I:I,
                                                        0)
                                                )="Comissionamento",
                                                INDEX(
                                                    Insumos!F:F,
                                                    MATCH(
                                                        A514&amp;B514,
                                                        Insumos!I:I,
                                                        0)
                                                ),
                                                0
                                            ),
                                            "Não encontrado"),
                                        IFERROR(
                                            INDEX(U:U,
                                                MATCH(
                                                    A514&amp;B514,AG:AG,
                                                    0)
                                            ),
                                            "Não encontrado")
                                    )</f>
        <v>0</v>
      </c>
      <c r="U514" s="21">
        <f t="shared" si="200"/>
        <v>0</v>
      </c>
      <c r="V514" s="21">
        <f>IF(
                        C514="INSUMO",
                                        IFERROR(
                                            IF(
                                                INDEX(
                                                    Insumos!C:C,
                                                    MATCH(
                                                        A514&amp;B514,
                                                        Insumos!I:I,
                                                        0)
                                                )="Verba",
                                                INDEX(
                                                    Insumos!F:F,
                                                    MATCH(
                                                        A514&amp;B514,
                                                        Insumos!I:I,
                                                        0)
                                                ),
                                                0
                                            ),
                                            "Não encontrado"),
                                        IFERROR(
                                            INDEX(W:W,
                                                MATCH(
                                                    A514&amp;B514,AG:AG,
                                                    0)
                                            ),
                                            "Não encontrado")
                                    )</f>
        <v>0</v>
      </c>
      <c r="W514" s="21">
        <f t="shared" si="201"/>
        <v>0</v>
      </c>
      <c r="X514" s="21">
        <f>IF(
                        C514="INSUMO",
                                        IFERROR(
                                            IF(
                                                INDEX(
                                                    Insumos!C:C,
                                                    MATCH(
                                                        A514&amp;B514,
                                                        Insumos!I:I,
                                                        0)
                                                )="Outro",
                                                INDEX(
                                                    Insumos!F:F,
                                                    MATCH(
                                                        A514&amp;B514,
                                                        Insumos!I:I,
                                                        0)
                                                ),
                                                0
                                            ),
                                            "Não encontrado"),
                                        IFERROR(
                                            INDEX(Y:Y,
                                                MATCH(
                                                    A514&amp;B514,AG:AG,
                                                    0)
                                            ),
                                            "Não encontrado")
                                    )</f>
        <v>0</v>
      </c>
      <c r="Y514" s="21">
        <f t="shared" si="202"/>
        <v>0</v>
      </c>
      <c r="Z514" s="21">
        <f>IF(
                            C514="INSUMO",
                            IFERROR(
                                INDEX(
                                    Insumos!F:F,
                                    MATCH(
                                        A514&amp;B514,
                                        Insumos!I:I,
                                        0)
                                ),
                                "Não encontrado"),
                            IFERROR(
                                INDEX(AA:AA,
                                    MATCH(
                                        A514&amp;B514,AG:AG,
                                        0)
                                ),
                                "Não encontrado")
                        )</f>
        <v>0.01</v>
      </c>
      <c r="AA514" s="21">
        <f t="shared" si="203"/>
        <v>0.01</v>
      </c>
      <c r="AB514" s="45"/>
      <c r="AC514" s="45"/>
      <c r="AD514" s="61" t="s">
        <v>89</v>
      </c>
      <c r="AE514" s="72"/>
      <c r="AF514" s="72"/>
    </row>
    <row r="515" spans="1:33" x14ac:dyDescent="0.2">
      <c r="A515" s="54" t="s">
        <v>878</v>
      </c>
      <c r="B515" s="55" t="s">
        <v>98</v>
      </c>
      <c r="C515" s="69" t="s">
        <v>58</v>
      </c>
      <c r="D515" s="57" t="s">
        <v>488</v>
      </c>
      <c r="E515" s="57" t="s">
        <v>879</v>
      </c>
      <c r="F515" s="16" t="s">
        <v>511</v>
      </c>
      <c r="G515" s="16">
        <v>1</v>
      </c>
      <c r="H515" s="20">
        <f>IF(
                        C515="INSUMO",
                                        IFERROR(
                                            IF(
                                                INDEX(
                                                    Insumos!C:C,
                                                    MATCH(
                                                        A515&amp;B515,
                                                        Insumos!I:I,
                                                        0)
                                                )="Material",
                                                INDEX(
                                                    Insumos!F:F,
                                                    MATCH(
                                                        A515&amp;B515,
                                                        Insumos!I:I,
                                                        0)
                                                ),
                                                0
                                            ),
                                            "Não encontrado"),
                                        IFERROR(
                                            INDEX(I:I,
                                                MATCH(
                                                    A515&amp;B515,AG:AG,
                                                    0)
                                            ),
                                            "Não encontrado")
                                    )</f>
        <v>0</v>
      </c>
      <c r="I515" s="20">
        <f t="shared" si="194"/>
        <v>0</v>
      </c>
      <c r="J515" s="20">
        <f t="shared" si="195"/>
        <v>26.37</v>
      </c>
      <c r="K515" s="20">
        <f t="shared" si="195"/>
        <v>26.37</v>
      </c>
      <c r="L515" s="20">
        <f>IF(
                        C515="INSUMO",
                                        IFERROR(
                                            IF(
                                                INDEX(
                                                    Insumos!C:C,
                                                    MATCH(
                                                        A515&amp;B515,
                                                        Insumos!I:I,
                                                        0)
                                                )="Mao_obra",
                                                INDEX(
                                                    Insumos!F:F,
                                                    MATCH(
                                                        A515&amp;B515,
                                                        Insumos!I:I,
                                                        0)
                                                ),
                                                0
                                            ),
                                            "Não encontrado"),
                                        IFERROR(
                                            INDEX(M:M,
                                                MATCH(
                                                    A515&amp;B515,AG:AG,
                                                    0)
                                            ),
                                            "Não encontrado")
                                    )</f>
        <v>26.37</v>
      </c>
      <c r="M515" s="20">
        <f t="shared" si="196"/>
        <v>26.37</v>
      </c>
      <c r="N515" s="20">
        <f>IF(
                        C515="INSUMO",
                                        IFERROR(
                                            IF(
                                                INDEX(
                                                    Insumos!C:C,
                                                    MATCH(
                                                        A515&amp;B515,
                                                        Insumos!I:I,
                                                        0)
                                                )="Equipamento",
                                                INDEX(
                                                    Insumos!F:F,
                                                    MATCH(
                                                        A515&amp;B515,
                                                        Insumos!I:I,
                                                        0)
                                                ),
                                                0
                                            ),
                                            "Não encontrado"),
                                        IFERROR(
                                            INDEX(O:O,
                                                MATCH(
                                                    A515&amp;B515,AG:AG,
                                                    0)
                                            ),
                                            "Não encontrado")
                                    )</f>
        <v>0</v>
      </c>
      <c r="O515" s="20">
        <f t="shared" si="197"/>
        <v>0</v>
      </c>
      <c r="P515" s="20">
        <f>IF(
                        C515="INSUMO",
                                        IFERROR(
                                            IF(
                                                INDEX(
                                                    Insumos!C:C,
                                                    MATCH(
                                                        A515&amp;B515,
                                                        Insumos!I:I,
                                                        0)
                                                )="Transporte",
                                                INDEX(
                                                    Insumos!F:F,
                                                    MATCH(
                                                        A515&amp;B515,
                                                        Insumos!I:I,
                                                        0)
                                                ),
                                                0
                                            ),
                                            "Não encontrado"),
                                        IFERROR(
                                            INDEX(Q:Q,
                                                MATCH(
                                                    A515&amp;B515,AG:AG,
                                                    0)
                                            ),
                                            "Não encontrado")
                                    )</f>
        <v>0</v>
      </c>
      <c r="Q515" s="20">
        <f t="shared" si="198"/>
        <v>0</v>
      </c>
      <c r="R515" s="20">
        <f>IF(
                        C515="INSUMO",
                                        IFERROR(
                                            IF(
                                                INDEX(
                                                    Insumos!C:C,
                                                    MATCH(
                                                        A515&amp;B515,
                                                        Insumos!I:I,
                                                        0)
                                                )="Terceirizados",
                                                INDEX(
                                                    Insumos!F:F,
                                                    MATCH(
                                                        A515&amp;B515,
                                                        Insumos!I:I,
                                                        0)
                                                ),
                                                0
                                            ),
                                            "Não encontrado"),
                                        IFERROR(
                                            INDEX(S:S,
                                                MATCH(
                                                    A515&amp;B515,AG:AG,
                                                    0)
                                            ),
                                            "Não encontrado")
                                    )</f>
        <v>0</v>
      </c>
      <c r="S515" s="20">
        <f t="shared" si="199"/>
        <v>0</v>
      </c>
      <c r="T515" s="20">
        <f>IF(
                        C515="INSUMO",
                                        IFERROR(
                                            IF(
                                                INDEX(
                                                    Insumos!C:C,
                                                    MATCH(
                                                        A515&amp;B515,
                                                        Insumos!I:I,
                                                        0)
                                                )="Comissionamento",
                                                INDEX(
                                                    Insumos!F:F,
                                                    MATCH(
                                                        A515&amp;B515,
                                                        Insumos!I:I,
                                                        0)
                                                ),
                                                0
                                            ),
                                            "Não encontrado"),
                                        IFERROR(
                                            INDEX(U:U,
                                                MATCH(
                                                    A515&amp;B515,AG:AG,
                                                    0)
                                            ),
                                            "Não encontrado")
                                    )</f>
        <v>0</v>
      </c>
      <c r="U515" s="20">
        <f t="shared" si="200"/>
        <v>0</v>
      </c>
      <c r="V515" s="20">
        <f>IF(
                        C515="INSUMO",
                                        IFERROR(
                                            IF(
                                                INDEX(
                                                    Insumos!C:C,
                                                    MATCH(
                                                        A515&amp;B515,
                                                        Insumos!I:I,
                                                        0)
                                                )="Verba",
                                                INDEX(
                                                    Insumos!F:F,
                                                    MATCH(
                                                        A515&amp;B515,
                                                        Insumos!I:I,
                                                        0)
                                                ),
                                                0
                                            ),
                                            "Não encontrado"),
                                        IFERROR(
                                            INDEX(W:W,
                                                MATCH(
                                                    A515&amp;B515,AG:AG,
                                                    0)
                                            ),
                                            "Não encontrado")
                                    )</f>
        <v>0</v>
      </c>
      <c r="W515" s="20">
        <f t="shared" si="201"/>
        <v>0</v>
      </c>
      <c r="X515" s="20">
        <f>IF(
                        C515="INSUMO",
                                        IFERROR(
                                            IF(
                                                INDEX(
                                                    Insumos!C:C,
                                                    MATCH(
                                                        A515&amp;B515,
                                                        Insumos!I:I,
                                                        0)
                                                )="Outro",
                                                INDEX(
                                                    Insumos!F:F,
                                                    MATCH(
                                                        A515&amp;B515,
                                                        Insumos!I:I,
                                                        0)
                                                ),
                                                0
                                            ),
                                            "Não encontrado"),
                                        IFERROR(
                                            INDEX(Y:Y,
                                                MATCH(
                                                    A515&amp;B515,AG:AG,
                                                    0)
                                            ),
                                            "Não encontrado")
                                    )</f>
        <v>0</v>
      </c>
      <c r="Y515" s="20">
        <f t="shared" si="202"/>
        <v>0</v>
      </c>
      <c r="Z515" s="20">
        <f>IF(
                            C515="INSUMO",
                            IFERROR(
                                INDEX(
                                    Insumos!F:F,
                                    MATCH(
                                        A515&amp;B515,
                                        Insumos!I:I,
                                        0)
                                ),
                                "Não encontrado"),
                            IFERROR(
                                INDEX(AA:AA,
                                    MATCH(
                                        A515&amp;B515,AG:AG,
                                        0)
                                ),
                                "Não encontrado")
                        )</f>
        <v>26.37</v>
      </c>
      <c r="AA515" s="20">
        <f t="shared" si="203"/>
        <v>26.37</v>
      </c>
      <c r="AB515" s="44"/>
      <c r="AC515" s="44"/>
      <c r="AD515" s="57" t="s">
        <v>89</v>
      </c>
      <c r="AE515" s="70"/>
      <c r="AF515" s="70"/>
    </row>
    <row r="516" spans="1:33" ht="25.5" x14ac:dyDescent="0.2">
      <c r="A516" s="63" t="s">
        <v>868</v>
      </c>
      <c r="B516" s="64" t="s">
        <v>98</v>
      </c>
      <c r="C516" s="65" t="s">
        <v>89</v>
      </c>
      <c r="D516" s="66" t="s">
        <v>488</v>
      </c>
      <c r="E516" s="66" t="s">
        <v>869</v>
      </c>
      <c r="F516" s="67" t="s">
        <v>511</v>
      </c>
      <c r="G516" s="22"/>
      <c r="H516" s="23"/>
      <c r="I516" s="23">
        <f>SUM(I517:I524)</f>
        <v>3.57</v>
      </c>
      <c r="J516" s="23"/>
      <c r="K516" s="23">
        <f>SUM(K517:K524)</f>
        <v>19.708092799999999</v>
      </c>
      <c r="L516" s="23"/>
      <c r="M516" s="23">
        <f>SUM(M517:M524)</f>
        <v>19.708092799999999</v>
      </c>
      <c r="N516" s="23"/>
      <c r="O516" s="23">
        <f>SUM(O517:O524)</f>
        <v>0</v>
      </c>
      <c r="P516" s="23"/>
      <c r="Q516" s="23">
        <f>SUM(Q517:Q524)</f>
        <v>0</v>
      </c>
      <c r="R516" s="23"/>
      <c r="S516" s="23">
        <f>SUM(S517:S524)</f>
        <v>0</v>
      </c>
      <c r="T516" s="23"/>
      <c r="U516" s="23">
        <f>SUM(U517:U524)</f>
        <v>0</v>
      </c>
      <c r="V516" s="23"/>
      <c r="W516" s="23">
        <f>SUM(W517:W524)</f>
        <v>0</v>
      </c>
      <c r="X516" s="23"/>
      <c r="Y516" s="23">
        <f>SUM(Y517:Y524)</f>
        <v>0</v>
      </c>
      <c r="Z516" s="23"/>
      <c r="AA516" s="23">
        <f>SUM(AA517:AA524)</f>
        <v>23.2780928</v>
      </c>
      <c r="AB516" s="43" t="s">
        <v>89</v>
      </c>
      <c r="AC516" s="43"/>
      <c r="AD516" s="66" t="s">
        <v>89</v>
      </c>
      <c r="AE516" s="68" t="s">
        <v>89</v>
      </c>
      <c r="AF516" s="68" t="s">
        <v>791</v>
      </c>
      <c r="AG516" t="str">
        <f>A516&amp;B516&amp;C516</f>
        <v>88248SINAPI</v>
      </c>
    </row>
    <row r="517" spans="1:33" ht="25.5" x14ac:dyDescent="0.2">
      <c r="A517" s="59" t="s">
        <v>880</v>
      </c>
      <c r="B517" s="60" t="s">
        <v>98</v>
      </c>
      <c r="C517" s="71" t="s">
        <v>46</v>
      </c>
      <c r="D517" s="61" t="s">
        <v>488</v>
      </c>
      <c r="E517" s="61" t="s">
        <v>881</v>
      </c>
      <c r="F517" s="17" t="s">
        <v>511</v>
      </c>
      <c r="G517" s="17">
        <v>1</v>
      </c>
      <c r="H517" s="21">
        <f>IF(
                        C517="INSUMO",
                                        IFERROR(
                                            IF(
                                                INDEX(
                                                    Insumos!C:C,
                                                    MATCH(
                                                        A517&amp;B517,
                                                        Insumos!I:I,
                                                        0)
                                                )="Material",
                                                INDEX(
                                                    Insumos!F:F,
                                                    MATCH(
                                                        A517&amp;B517,
                                                        Insumos!I:I,
                                                        0)
                                                ),
                                                0
                                            ),
                                            "Não encontrado"),
                                        IFERROR(
                                            INDEX(I:I,
                                                MATCH(
                                                    A517&amp;B517,AG:AG,
                                                    0)
                                            ),
                                            "Não encontrado")
                                    )</f>
        <v>0</v>
      </c>
      <c r="I517" s="21">
        <f t="shared" ref="I517:I524" si="204">H517*G517/1</f>
        <v>0</v>
      </c>
      <c r="J517" s="21">
        <f t="shared" ref="J517:K524" si="205">T517 + N517 + L517 + X517 + R517 + P517 + V517</f>
        <v>0.34809279999999998</v>
      </c>
      <c r="K517" s="21">
        <f t="shared" si="205"/>
        <v>0.34809279999999998</v>
      </c>
      <c r="L517" s="21">
        <f>IF(
                        C517="INSUMO",
                                        IFERROR(
                                            IF(
                                                INDEX(
                                                    Insumos!C:C,
                                                    MATCH(
                                                        A517&amp;B517,
                                                        Insumos!I:I,
                                                        0)
                                                )="Mao_obra",
                                                INDEX(
                                                    Insumos!F:F,
                                                    MATCH(
                                                        A517&amp;B517,
                                                        Insumos!I:I,
                                                        0)
                                                ),
                                                0
                                            ),
                                            "Não encontrado"),
                                        IFERROR(
                                            INDEX(M:M,
                                                MATCH(
                                                    A517&amp;B517,AG:AG,
                                                    0)
                                            ),
                                            "Não encontrado")
                                    )</f>
        <v>0.34809279999999998</v>
      </c>
      <c r="M517" s="21">
        <f t="shared" ref="M517:M524" si="206">L517*G517/1</f>
        <v>0.34809279999999998</v>
      </c>
      <c r="N517" s="21">
        <f>IF(
                        C517="INSUMO",
                                        IFERROR(
                                            IF(
                                                INDEX(
                                                    Insumos!C:C,
                                                    MATCH(
                                                        A517&amp;B517,
                                                        Insumos!I:I,
                                                        0)
                                                )="Equipamento",
                                                INDEX(
                                                    Insumos!F:F,
                                                    MATCH(
                                                        A517&amp;B517,
                                                        Insumos!I:I,
                                                        0)
                                                ),
                                                0
                                            ),
                                            "Não encontrado"),
                                        IFERROR(
                                            INDEX(O:O,
                                                MATCH(
                                                    A517&amp;B517,AG:AG,
                                                    0)
                                            ),
                                            "Não encontrado")
                                    )</f>
        <v>0</v>
      </c>
      <c r="O517" s="21">
        <f t="shared" ref="O517:O524" si="207">N517*G517/1</f>
        <v>0</v>
      </c>
      <c r="P517" s="21">
        <f>IF(
                        C517="INSUMO",
                                        IFERROR(
                                            IF(
                                                INDEX(
                                                    Insumos!C:C,
                                                    MATCH(
                                                        A517&amp;B517,
                                                        Insumos!I:I,
                                                        0)
                                                )="Transporte",
                                                INDEX(
                                                    Insumos!F:F,
                                                    MATCH(
                                                        A517&amp;B517,
                                                        Insumos!I:I,
                                                        0)
                                                ),
                                                0
                                            ),
                                            "Não encontrado"),
                                        IFERROR(
                                            INDEX(Q:Q,
                                                MATCH(
                                                    A517&amp;B517,AG:AG,
                                                    0)
                                            ),
                                            "Não encontrado")
                                    )</f>
        <v>0</v>
      </c>
      <c r="Q517" s="21">
        <f t="shared" ref="Q517:Q524" si="208">P517*G517/1</f>
        <v>0</v>
      </c>
      <c r="R517" s="21">
        <f>IF(
                        C517="INSUMO",
                                        IFERROR(
                                            IF(
                                                INDEX(
                                                    Insumos!C:C,
                                                    MATCH(
                                                        A517&amp;B517,
                                                        Insumos!I:I,
                                                        0)
                                                )="Terceirizados",
                                                INDEX(
                                                    Insumos!F:F,
                                                    MATCH(
                                                        A517&amp;B517,
                                                        Insumos!I:I,
                                                        0)
                                                ),
                                                0
                                            ),
                                            "Não encontrado"),
                                        IFERROR(
                                            INDEX(S:S,
                                                MATCH(
                                                    A517&amp;B517,AG:AG,
                                                    0)
                                            ),
                                            "Não encontrado")
                                    )</f>
        <v>0</v>
      </c>
      <c r="S517" s="21">
        <f t="shared" ref="S517:S524" si="209">R517*G517/1</f>
        <v>0</v>
      </c>
      <c r="T517" s="21">
        <f>IF(
                        C517="INSUMO",
                                        IFERROR(
                                            IF(
                                                INDEX(
                                                    Insumos!C:C,
                                                    MATCH(
                                                        A517&amp;B517,
                                                        Insumos!I:I,
                                                        0)
                                                )="Comissionamento",
                                                INDEX(
                                                    Insumos!F:F,
                                                    MATCH(
                                                        A517&amp;B517,
                                                        Insumos!I:I,
                                                        0)
                                                ),
                                                0
                                            ),
                                            "Não encontrado"),
                                        IFERROR(
                                            INDEX(U:U,
                                                MATCH(
                                                    A517&amp;B517,AG:AG,
                                                    0)
                                            ),
                                            "Não encontrado")
                                    )</f>
        <v>0</v>
      </c>
      <c r="U517" s="21">
        <f t="shared" ref="U517:U524" si="210">T517*G517/1</f>
        <v>0</v>
      </c>
      <c r="V517" s="21">
        <f>IF(
                        C517="INSUMO",
                                        IFERROR(
                                            IF(
                                                INDEX(
                                                    Insumos!C:C,
                                                    MATCH(
                                                        A517&amp;B517,
                                                        Insumos!I:I,
                                                        0)
                                                )="Verba",
                                                INDEX(
                                                    Insumos!F:F,
                                                    MATCH(
                                                        A517&amp;B517,
                                                        Insumos!I:I,
                                                        0)
                                                ),
                                                0
                                            ),
                                            "Não encontrado"),
                                        IFERROR(
                                            INDEX(W:W,
                                                MATCH(
                                                    A517&amp;B517,AG:AG,
                                                    0)
                                            ),
                                            "Não encontrado")
                                    )</f>
        <v>0</v>
      </c>
      <c r="W517" s="21">
        <f t="shared" ref="W517:W524" si="211">V517*G517/1</f>
        <v>0</v>
      </c>
      <c r="X517" s="21">
        <f>IF(
                        C517="INSUMO",
                                        IFERROR(
                                            IF(
                                                INDEX(
                                                    Insumos!C:C,
                                                    MATCH(
                                                        A517&amp;B517,
                                                        Insumos!I:I,
                                                        0)
                                                )="Outro",
                                                INDEX(
                                                    Insumos!F:F,
                                                    MATCH(
                                                        A517&amp;B517,
                                                        Insumos!I:I,
                                                        0)
                                                ),
                                                0
                                            ),
                                            "Não encontrado"),
                                        IFERROR(
                                            INDEX(Y:Y,
                                                MATCH(
                                                    A517&amp;B517,AG:AG,
                                                    0)
                                            ),
                                            "Não encontrado")
                                    )</f>
        <v>0</v>
      </c>
      <c r="Y517" s="21">
        <f t="shared" ref="Y517:Y524" si="212">X517*G517/1</f>
        <v>0</v>
      </c>
      <c r="Z517" s="21">
        <f>IF(
                            C517="INSUMO",
                            IFERROR(
                                INDEX(
                                    Insumos!F:F,
                                    MATCH(
                                        A517&amp;B517,
                                        Insumos!I:I,
                                        0)
                                ),
                                "Não encontrado"),
                            IFERROR(
                                INDEX(AA:AA,
                                    MATCH(
                                        A517&amp;B517,AG:AG,
                                        0)
                                ),
                                "Não encontrado")
                        )</f>
        <v>0.34809279999999998</v>
      </c>
      <c r="AA517" s="21">
        <f t="shared" ref="AA517:AA524" si="213">G517*Z517</f>
        <v>0.34809279999999998</v>
      </c>
      <c r="AB517" s="45"/>
      <c r="AC517" s="45"/>
      <c r="AD517" s="61" t="s">
        <v>89</v>
      </c>
      <c r="AE517" s="72"/>
      <c r="AF517" s="72"/>
    </row>
    <row r="518" spans="1:33" ht="25.5" x14ac:dyDescent="0.2">
      <c r="A518" s="54" t="s">
        <v>874</v>
      </c>
      <c r="B518" s="55" t="s">
        <v>98</v>
      </c>
      <c r="C518" s="69" t="s">
        <v>58</v>
      </c>
      <c r="D518" s="57" t="s">
        <v>488</v>
      </c>
      <c r="E518" s="57" t="s">
        <v>875</v>
      </c>
      <c r="F518" s="16" t="s">
        <v>511</v>
      </c>
      <c r="G518" s="16">
        <v>1</v>
      </c>
      <c r="H518" s="20">
        <f>IF(
                        C518="INSUMO",
                                        IFERROR(
                                            IF(
                                                INDEX(
                                                    Insumos!C:C,
                                                    MATCH(
                                                        A518&amp;B518,
                                                        Insumos!I:I,
                                                        0)
                                                )="Material",
                                                INDEX(
                                                    Insumos!F:F,
                                                    MATCH(
                                                        A518&amp;B518,
                                                        Insumos!I:I,
                                                        0)
                                                ),
                                                0
                                            ),
                                            "Não encontrado"),
                                        IFERROR(
                                            INDEX(I:I,
                                                MATCH(
                                                    A518&amp;B518,AG:AG,
                                                    0)
                                            ),
                                            "Não encontrado")
                                    )</f>
        <v>1.1299999999999999</v>
      </c>
      <c r="I518" s="20">
        <f t="shared" si="204"/>
        <v>1.1299999999999999</v>
      </c>
      <c r="J518" s="20">
        <f t="shared" si="205"/>
        <v>0</v>
      </c>
      <c r="K518" s="20">
        <f t="shared" si="205"/>
        <v>0</v>
      </c>
      <c r="L518" s="20">
        <f>IF(
                        C518="INSUMO",
                                        IFERROR(
                                            IF(
                                                INDEX(
                                                    Insumos!C:C,
                                                    MATCH(
                                                        A518&amp;B518,
                                                        Insumos!I:I,
                                                        0)
                                                )="Mao_obra",
                                                INDEX(
                                                    Insumos!F:F,
                                                    MATCH(
                                                        A518&amp;B518,
                                                        Insumos!I:I,
                                                        0)
                                                ),
                                                0
                                            ),
                                            "Não encontrado"),
                                        IFERROR(
                                            INDEX(M:M,
                                                MATCH(
                                                    A518&amp;B518,AG:AG,
                                                    0)
                                            ),
                                            "Não encontrado")
                                    )</f>
        <v>0</v>
      </c>
      <c r="M518" s="20">
        <f t="shared" si="206"/>
        <v>0</v>
      </c>
      <c r="N518" s="20">
        <f>IF(
                        C518="INSUMO",
                                        IFERROR(
                                            IF(
                                                INDEX(
                                                    Insumos!C:C,
                                                    MATCH(
                                                        A518&amp;B518,
                                                        Insumos!I:I,
                                                        0)
                                                )="Equipamento",
                                                INDEX(
                                                    Insumos!F:F,
                                                    MATCH(
                                                        A518&amp;B518,
                                                        Insumos!I:I,
                                                        0)
                                                ),
                                                0
                                            ),
                                            "Não encontrado"),
                                        IFERROR(
                                            INDEX(O:O,
                                                MATCH(
                                                    A518&amp;B518,AG:AG,
                                                    0)
                                            ),
                                            "Não encontrado")
                                    )</f>
        <v>0</v>
      </c>
      <c r="O518" s="20">
        <f t="shared" si="207"/>
        <v>0</v>
      </c>
      <c r="P518" s="20">
        <f>IF(
                        C518="INSUMO",
                                        IFERROR(
                                            IF(
                                                INDEX(
                                                    Insumos!C:C,
                                                    MATCH(
                                                        A518&amp;B518,
                                                        Insumos!I:I,
                                                        0)
                                                )="Transporte",
                                                INDEX(
                                                    Insumos!F:F,
                                                    MATCH(
                                                        A518&amp;B518,
                                                        Insumos!I:I,
                                                        0)
                                                ),
                                                0
                                            ),
                                            "Não encontrado"),
                                        IFERROR(
                                            INDEX(Q:Q,
                                                MATCH(
                                                    A518&amp;B518,AG:AG,
                                                    0)
                                            ),
                                            "Não encontrado")
                                    )</f>
        <v>0</v>
      </c>
      <c r="Q518" s="20">
        <f t="shared" si="208"/>
        <v>0</v>
      </c>
      <c r="R518" s="20">
        <f>IF(
                        C518="INSUMO",
                                        IFERROR(
                                            IF(
                                                INDEX(
                                                    Insumos!C:C,
                                                    MATCH(
                                                        A518&amp;B518,
                                                        Insumos!I:I,
                                                        0)
                                                )="Terceirizados",
                                                INDEX(
                                                    Insumos!F:F,
                                                    MATCH(
                                                        A518&amp;B518,
                                                        Insumos!I:I,
                                                        0)
                                                ),
                                                0
                                            ),
                                            "Não encontrado"),
                                        IFERROR(
                                            INDEX(S:S,
                                                MATCH(
                                                    A518&amp;B518,AG:AG,
                                                    0)
                                            ),
                                            "Não encontrado")
                                    )</f>
        <v>0</v>
      </c>
      <c r="S518" s="20">
        <f t="shared" si="209"/>
        <v>0</v>
      </c>
      <c r="T518" s="20">
        <f>IF(
                        C518="INSUMO",
                                        IFERROR(
                                            IF(
                                                INDEX(
                                                    Insumos!C:C,
                                                    MATCH(
                                                        A518&amp;B518,
                                                        Insumos!I:I,
                                                        0)
                                                )="Comissionamento",
                                                INDEX(
                                                    Insumos!F:F,
                                                    MATCH(
                                                        A518&amp;B518,
                                                        Insumos!I:I,
                                                        0)
                                                ),
                                                0
                                            ),
                                            "Não encontrado"),
                                        IFERROR(
                                            INDEX(U:U,
                                                MATCH(
                                                    A518&amp;B518,AG:AG,
                                                    0)
                                            ),
                                            "Não encontrado")
                                    )</f>
        <v>0</v>
      </c>
      <c r="U518" s="20">
        <f t="shared" si="210"/>
        <v>0</v>
      </c>
      <c r="V518" s="20">
        <f>IF(
                        C518="INSUMO",
                                        IFERROR(
                                            IF(
                                                INDEX(
                                                    Insumos!C:C,
                                                    MATCH(
                                                        A518&amp;B518,
                                                        Insumos!I:I,
                                                        0)
                                                )="Verba",
                                                INDEX(
                                                    Insumos!F:F,
                                                    MATCH(
                                                        A518&amp;B518,
                                                        Insumos!I:I,
                                                        0)
                                                ),
                                                0
                                            ),
                                            "Não encontrado"),
                                        IFERROR(
                                            INDEX(W:W,
                                                MATCH(
                                                    A518&amp;B518,AG:AG,
                                                    0)
                                            ),
                                            "Não encontrado")
                                    )</f>
        <v>0</v>
      </c>
      <c r="W518" s="20">
        <f t="shared" si="211"/>
        <v>0</v>
      </c>
      <c r="X518" s="20">
        <f>IF(
                        C518="INSUMO",
                                        IFERROR(
                                            IF(
                                                INDEX(
                                                    Insumos!C:C,
                                                    MATCH(
                                                        A518&amp;B518,
                                                        Insumos!I:I,
                                                        0)
                                                )="Outro",
                                                INDEX(
                                                    Insumos!F:F,
                                                    MATCH(
                                                        A518&amp;B518,
                                                        Insumos!I:I,
                                                        0)
                                                ),
                                                0
                                            ),
                                            "Não encontrado"),
                                        IFERROR(
                                            INDEX(Y:Y,
                                                MATCH(
                                                    A518&amp;B518,AG:AG,
                                                    0)
                                            ),
                                            "Não encontrado")
                                    )</f>
        <v>0</v>
      </c>
      <c r="Y518" s="20">
        <f t="shared" si="212"/>
        <v>0</v>
      </c>
      <c r="Z518" s="20">
        <f>IF(
                            C518="INSUMO",
                            IFERROR(
                                INDEX(
                                    Insumos!F:F,
                                    MATCH(
                                        A518&amp;B518,
                                        Insumos!I:I,
                                        0)
                                ),
                                "Não encontrado"),
                            IFERROR(
                                INDEX(AA:AA,
                                    MATCH(
                                        A518&amp;B518,AG:AG,
                                        0)
                                ),
                                "Não encontrado")
                        )</f>
        <v>1.1299999999999999</v>
      </c>
      <c r="AA518" s="20">
        <f t="shared" si="213"/>
        <v>1.1299999999999999</v>
      </c>
      <c r="AB518" s="44"/>
      <c r="AC518" s="44"/>
      <c r="AD518" s="57" t="s">
        <v>89</v>
      </c>
      <c r="AE518" s="70"/>
      <c r="AF518" s="70"/>
    </row>
    <row r="519" spans="1:33" ht="25.5" x14ac:dyDescent="0.2">
      <c r="A519" s="59" t="s">
        <v>876</v>
      </c>
      <c r="B519" s="60" t="s">
        <v>98</v>
      </c>
      <c r="C519" s="71" t="s">
        <v>58</v>
      </c>
      <c r="D519" s="61" t="s">
        <v>488</v>
      </c>
      <c r="E519" s="61" t="s">
        <v>877</v>
      </c>
      <c r="F519" s="17" t="s">
        <v>511</v>
      </c>
      <c r="G519" s="17">
        <v>1</v>
      </c>
      <c r="H519" s="21">
        <f>IF(
                        C519="INSUMO",
                                        IFERROR(
                                            IF(
                                                INDEX(
                                                    Insumos!C:C,
                                                    MATCH(
                                                        A519&amp;B519,
                                                        Insumos!I:I,
                                                        0)
                                                )="Material",
                                                INDEX(
                                                    Insumos!F:F,
                                                    MATCH(
                                                        A519&amp;B519,
                                                        Insumos!I:I,
                                                        0)
                                                ),
                                                0
                                            ),
                                            "Não encontrado"),
                                        IFERROR(
                                            INDEX(I:I,
                                                MATCH(
                                                    A519&amp;B519,AG:AG,
                                                    0)
                                            ),
                                            "Não encontrado")
                                    )</f>
        <v>0.31</v>
      </c>
      <c r="I519" s="21">
        <f t="shared" si="204"/>
        <v>0.31</v>
      </c>
      <c r="J519" s="21">
        <f t="shared" si="205"/>
        <v>0</v>
      </c>
      <c r="K519" s="21">
        <f t="shared" si="205"/>
        <v>0</v>
      </c>
      <c r="L519" s="21">
        <f>IF(
                        C519="INSUMO",
                                        IFERROR(
                                            IF(
                                                INDEX(
                                                    Insumos!C:C,
                                                    MATCH(
                                                        A519&amp;B519,
                                                        Insumos!I:I,
                                                        0)
                                                )="Mao_obra",
                                                INDEX(
                                                    Insumos!F:F,
                                                    MATCH(
                                                        A519&amp;B519,
                                                        Insumos!I:I,
                                                        0)
                                                ),
                                                0
                                            ),
                                            "Não encontrado"),
                                        IFERROR(
                                            INDEX(M:M,
                                                MATCH(
                                                    A519&amp;B519,AG:AG,
                                                    0)
                                            ),
                                            "Não encontrado")
                                    )</f>
        <v>0</v>
      </c>
      <c r="M519" s="21">
        <f t="shared" si="206"/>
        <v>0</v>
      </c>
      <c r="N519" s="21">
        <f>IF(
                        C519="INSUMO",
                                        IFERROR(
                                            IF(
                                                INDEX(
                                                    Insumos!C:C,
                                                    MATCH(
                                                        A519&amp;B519,
                                                        Insumos!I:I,
                                                        0)
                                                )="Equipamento",
                                                INDEX(
                                                    Insumos!F:F,
                                                    MATCH(
                                                        A519&amp;B519,
                                                        Insumos!I:I,
                                                        0)
                                                ),
                                                0
                                            ),
                                            "Não encontrado"),
                                        IFERROR(
                                            INDEX(O:O,
                                                MATCH(
                                                    A519&amp;B519,AG:AG,
                                                    0)
                                            ),
                                            "Não encontrado")
                                    )</f>
        <v>0</v>
      </c>
      <c r="O519" s="21">
        <f t="shared" si="207"/>
        <v>0</v>
      </c>
      <c r="P519" s="21">
        <f>IF(
                        C519="INSUMO",
                                        IFERROR(
                                            IF(
                                                INDEX(
                                                    Insumos!C:C,
                                                    MATCH(
                                                        A519&amp;B519,
                                                        Insumos!I:I,
                                                        0)
                                                )="Transporte",
                                                INDEX(
                                                    Insumos!F:F,
                                                    MATCH(
                                                        A519&amp;B519,
                                                        Insumos!I:I,
                                                        0)
                                                ),
                                                0
                                            ),
                                            "Não encontrado"),
                                        IFERROR(
                                            INDEX(Q:Q,
                                                MATCH(
                                                    A519&amp;B519,AG:AG,
                                                    0)
                                            ),
                                            "Não encontrado")
                                    )</f>
        <v>0</v>
      </c>
      <c r="Q519" s="21">
        <f t="shared" si="208"/>
        <v>0</v>
      </c>
      <c r="R519" s="21">
        <f>IF(
                        C519="INSUMO",
                                        IFERROR(
                                            IF(
                                                INDEX(
                                                    Insumos!C:C,
                                                    MATCH(
                                                        A519&amp;B519,
                                                        Insumos!I:I,
                                                        0)
                                                )="Terceirizados",
                                                INDEX(
                                                    Insumos!F:F,
                                                    MATCH(
                                                        A519&amp;B519,
                                                        Insumos!I:I,
                                                        0)
                                                ),
                                                0
                                            ),
                                            "Não encontrado"),
                                        IFERROR(
                                            INDEX(S:S,
                                                MATCH(
                                                    A519&amp;B519,AG:AG,
                                                    0)
                                            ),
                                            "Não encontrado")
                                    )</f>
        <v>0</v>
      </c>
      <c r="S519" s="21">
        <f t="shared" si="209"/>
        <v>0</v>
      </c>
      <c r="T519" s="21">
        <f>IF(
                        C519="INSUMO",
                                        IFERROR(
                                            IF(
                                                INDEX(
                                                    Insumos!C:C,
                                                    MATCH(
                                                        A519&amp;B519,
                                                        Insumos!I:I,
                                                        0)
                                                )="Comissionamento",
                                                INDEX(
                                                    Insumos!F:F,
                                                    MATCH(
                                                        A519&amp;B519,
                                                        Insumos!I:I,
                                                        0)
                                                ),
                                                0
                                            ),
                                            "Não encontrado"),
                                        IFERROR(
                                            INDEX(U:U,
                                                MATCH(
                                                    A519&amp;B519,AG:AG,
                                                    0)
                                            ),
                                            "Não encontrado")
                                    )</f>
        <v>0</v>
      </c>
      <c r="U519" s="21">
        <f t="shared" si="210"/>
        <v>0</v>
      </c>
      <c r="V519" s="21">
        <f>IF(
                        C519="INSUMO",
                                        IFERROR(
                                            IF(
                                                INDEX(
                                                    Insumos!C:C,
                                                    MATCH(
                                                        A519&amp;B519,
                                                        Insumos!I:I,
                                                        0)
                                                )="Verba",
                                                INDEX(
                                                    Insumos!F:F,
                                                    MATCH(
                                                        A519&amp;B519,
                                                        Insumos!I:I,
                                                        0)
                                                ),
                                                0
                                            ),
                                            "Não encontrado"),
                                        IFERROR(
                                            INDEX(W:W,
                                                MATCH(
                                                    A519&amp;B519,AG:AG,
                                                    0)
                                            ),
                                            "Não encontrado")
                                    )</f>
        <v>0</v>
      </c>
      <c r="W519" s="21">
        <f t="shared" si="211"/>
        <v>0</v>
      </c>
      <c r="X519" s="21">
        <f>IF(
                        C519="INSUMO",
                                        IFERROR(
                                            IF(
                                                INDEX(
                                                    Insumos!C:C,
                                                    MATCH(
                                                        A519&amp;B519,
                                                        Insumos!I:I,
                                                        0)
                                                )="Outro",
                                                INDEX(
                                                    Insumos!F:F,
                                                    MATCH(
                                                        A519&amp;B519,
                                                        Insumos!I:I,
                                                        0)
                                                ),
                                                0
                                            ),
                                            "Não encontrado"),
                                        IFERROR(
                                            INDEX(Y:Y,
                                                MATCH(
                                                    A519&amp;B519,AG:AG,
                                                    0)
                                            ),
                                            "Não encontrado")
                                    )</f>
        <v>0</v>
      </c>
      <c r="Y519" s="21">
        <f t="shared" si="212"/>
        <v>0</v>
      </c>
      <c r="Z519" s="21">
        <f>IF(
                            C519="INSUMO",
                            IFERROR(
                                INDEX(
                                    Insumos!F:F,
                                    MATCH(
                                        A519&amp;B519,
                                        Insumos!I:I,
                                        0)
                                ),
                                "Não encontrado"),
                            IFERROR(
                                INDEX(AA:AA,
                                    MATCH(
                                        A519&amp;B519,AG:AG,
                                        0)
                                ),
                                "Não encontrado")
                        )</f>
        <v>0.31</v>
      </c>
      <c r="AA519" s="21">
        <f t="shared" si="213"/>
        <v>0.31</v>
      </c>
      <c r="AB519" s="45"/>
      <c r="AC519" s="45"/>
      <c r="AD519" s="61" t="s">
        <v>89</v>
      </c>
      <c r="AE519" s="72"/>
      <c r="AF519" s="72"/>
    </row>
    <row r="520" spans="1:33" x14ac:dyDescent="0.2">
      <c r="A520" s="54" t="s">
        <v>798</v>
      </c>
      <c r="B520" s="55" t="s">
        <v>98</v>
      </c>
      <c r="C520" s="69" t="s">
        <v>58</v>
      </c>
      <c r="D520" s="57" t="s">
        <v>488</v>
      </c>
      <c r="E520" s="57" t="s">
        <v>799</v>
      </c>
      <c r="F520" s="16" t="s">
        <v>511</v>
      </c>
      <c r="G520" s="16">
        <v>1</v>
      </c>
      <c r="H520" s="20">
        <f>IF(
                        C520="INSUMO",
                                        IFERROR(
                                            IF(
                                                INDEX(
                                                    Insumos!C:C,
                                                    MATCH(
                                                        A520&amp;B520,
                                                        Insumos!I:I,
                                                        0)
                                                )="Material",
                                                INDEX(
                                                    Insumos!F:F,
                                                    MATCH(
                                                        A520&amp;B520,
                                                        Insumos!I:I,
                                                        0)
                                                ),
                                                0
                                            ),
                                            "Não encontrado"),
                                        IFERROR(
                                            INDEX(I:I,
                                                MATCH(
                                                    A520&amp;B520,AG:AG,
                                                    0)
                                            ),
                                            "Não encontrado")
                                    )</f>
        <v>0.08</v>
      </c>
      <c r="I520" s="20">
        <f t="shared" si="204"/>
        <v>0.08</v>
      </c>
      <c r="J520" s="20">
        <f t="shared" si="205"/>
        <v>0</v>
      </c>
      <c r="K520" s="20">
        <f t="shared" si="205"/>
        <v>0</v>
      </c>
      <c r="L520" s="20">
        <f>IF(
                        C520="INSUMO",
                                        IFERROR(
                                            IF(
                                                INDEX(
                                                    Insumos!C:C,
                                                    MATCH(
                                                        A520&amp;B520,
                                                        Insumos!I:I,
                                                        0)
                                                )="Mao_obra",
                                                INDEX(
                                                    Insumos!F:F,
                                                    MATCH(
                                                        A520&amp;B520,
                                                        Insumos!I:I,
                                                        0)
                                                ),
                                                0
                                            ),
                                            "Não encontrado"),
                                        IFERROR(
                                            INDEX(M:M,
                                                MATCH(
                                                    A520&amp;B520,AG:AG,
                                                    0)
                                            ),
                                            "Não encontrado")
                                    )</f>
        <v>0</v>
      </c>
      <c r="M520" s="20">
        <f t="shared" si="206"/>
        <v>0</v>
      </c>
      <c r="N520" s="20">
        <f>IF(
                        C520="INSUMO",
                                        IFERROR(
                                            IF(
                                                INDEX(
                                                    Insumos!C:C,
                                                    MATCH(
                                                        A520&amp;B520,
                                                        Insumos!I:I,
                                                        0)
                                                )="Equipamento",
                                                INDEX(
                                                    Insumos!F:F,
                                                    MATCH(
                                                        A520&amp;B520,
                                                        Insumos!I:I,
                                                        0)
                                                ),
                                                0
                                            ),
                                            "Não encontrado"),
                                        IFERROR(
                                            INDEX(O:O,
                                                MATCH(
                                                    A520&amp;B520,AG:AG,
                                                    0)
                                            ),
                                            "Não encontrado")
                                    )</f>
        <v>0</v>
      </c>
      <c r="O520" s="20">
        <f t="shared" si="207"/>
        <v>0</v>
      </c>
      <c r="P520" s="20">
        <f>IF(
                        C520="INSUMO",
                                        IFERROR(
                                            IF(
                                                INDEX(
                                                    Insumos!C:C,
                                                    MATCH(
                                                        A520&amp;B520,
                                                        Insumos!I:I,
                                                        0)
                                                )="Transporte",
                                                INDEX(
                                                    Insumos!F:F,
                                                    MATCH(
                                                        A520&amp;B520,
                                                        Insumos!I:I,
                                                        0)
                                                ),
                                                0
                                            ),
                                            "Não encontrado"),
                                        IFERROR(
                                            INDEX(Q:Q,
                                                MATCH(
                                                    A520&amp;B520,AG:AG,
                                                    0)
                                            ),
                                            "Não encontrado")
                                    )</f>
        <v>0</v>
      </c>
      <c r="Q520" s="20">
        <f t="shared" si="208"/>
        <v>0</v>
      </c>
      <c r="R520" s="20">
        <f>IF(
                        C520="INSUMO",
                                        IFERROR(
                                            IF(
                                                INDEX(
                                                    Insumos!C:C,
                                                    MATCH(
                                                        A520&amp;B520,
                                                        Insumos!I:I,
                                                        0)
                                                )="Terceirizados",
                                                INDEX(
                                                    Insumos!F:F,
                                                    MATCH(
                                                        A520&amp;B520,
                                                        Insumos!I:I,
                                                        0)
                                                ),
                                                0
                                            ),
                                            "Não encontrado"),
                                        IFERROR(
                                            INDEX(S:S,
                                                MATCH(
                                                    A520&amp;B520,AG:AG,
                                                    0)
                                            ),
                                            "Não encontrado")
                                    )</f>
        <v>0</v>
      </c>
      <c r="S520" s="20">
        <f t="shared" si="209"/>
        <v>0</v>
      </c>
      <c r="T520" s="20">
        <f>IF(
                        C520="INSUMO",
                                        IFERROR(
                                            IF(
                                                INDEX(
                                                    Insumos!C:C,
                                                    MATCH(
                                                        A520&amp;B520,
                                                        Insumos!I:I,
                                                        0)
                                                )="Comissionamento",
                                                INDEX(
                                                    Insumos!F:F,
                                                    MATCH(
                                                        A520&amp;B520,
                                                        Insumos!I:I,
                                                        0)
                                                ),
                                                0
                                            ),
                                            "Não encontrado"),
                                        IFERROR(
                                            INDEX(U:U,
                                                MATCH(
                                                    A520&amp;B520,AG:AG,
                                                    0)
                                            ),
                                            "Não encontrado")
                                    )</f>
        <v>0</v>
      </c>
      <c r="U520" s="20">
        <f t="shared" si="210"/>
        <v>0</v>
      </c>
      <c r="V520" s="20">
        <f>IF(
                        C520="INSUMO",
                                        IFERROR(
                                            IF(
                                                INDEX(
                                                    Insumos!C:C,
                                                    MATCH(
                                                        A520&amp;B520,
                                                        Insumos!I:I,
                                                        0)
                                                )="Verba",
                                                INDEX(
                                                    Insumos!F:F,
                                                    MATCH(
                                                        A520&amp;B520,
                                                        Insumos!I:I,
                                                        0)
                                                ),
                                                0
                                            ),
                                            "Não encontrado"),
                                        IFERROR(
                                            INDEX(W:W,
                                                MATCH(
                                                    A520&amp;B520,AG:AG,
                                                    0)
                                            ),
                                            "Não encontrado")
                                    )</f>
        <v>0</v>
      </c>
      <c r="W520" s="20">
        <f t="shared" si="211"/>
        <v>0</v>
      </c>
      <c r="X520" s="20">
        <f>IF(
                        C520="INSUMO",
                                        IFERROR(
                                            IF(
                                                INDEX(
                                                    Insumos!C:C,
                                                    MATCH(
                                                        A520&amp;B520,
                                                        Insumos!I:I,
                                                        0)
                                                )="Outro",
                                                INDEX(
                                                    Insumos!F:F,
                                                    MATCH(
                                                        A520&amp;B520,
                                                        Insumos!I:I,
                                                        0)
                                                ),
                                                0
                                            ),
                                            "Não encontrado"),
                                        IFERROR(
                                            INDEX(Y:Y,
                                                MATCH(
                                                    A520&amp;B520,AG:AG,
                                                    0)
                                            ),
                                            "Não encontrado")
                                    )</f>
        <v>0</v>
      </c>
      <c r="Y520" s="20">
        <f t="shared" si="212"/>
        <v>0</v>
      </c>
      <c r="Z520" s="20">
        <f>IF(
                            C520="INSUMO",
                            IFERROR(
                                INDEX(
                                    Insumos!F:F,
                                    MATCH(
                                        A520&amp;B520,
                                        Insumos!I:I,
                                        0)
                                ),
                                "Não encontrado"),
                            IFERROR(
                                INDEX(AA:AA,
                                    MATCH(
                                        A520&amp;B520,AG:AG,
                                        0)
                                ),
                                "Não encontrado")
                        )</f>
        <v>0.08</v>
      </c>
      <c r="AA520" s="20">
        <f t="shared" si="213"/>
        <v>0.08</v>
      </c>
      <c r="AB520" s="44"/>
      <c r="AC520" s="44"/>
      <c r="AD520" s="57" t="s">
        <v>89</v>
      </c>
      <c r="AE520" s="70"/>
      <c r="AF520" s="70"/>
    </row>
    <row r="521" spans="1:33" x14ac:dyDescent="0.2">
      <c r="A521" s="59" t="s">
        <v>800</v>
      </c>
      <c r="B521" s="60" t="s">
        <v>98</v>
      </c>
      <c r="C521" s="71" t="s">
        <v>58</v>
      </c>
      <c r="D521" s="61" t="s">
        <v>488</v>
      </c>
      <c r="E521" s="61" t="s">
        <v>801</v>
      </c>
      <c r="F521" s="17" t="s">
        <v>511</v>
      </c>
      <c r="G521" s="17">
        <v>1</v>
      </c>
      <c r="H521" s="21">
        <f>IF(
                        C521="INSUMO",
                                        IFERROR(
                                            IF(
                                                INDEX(
                                                    Insumos!C:C,
                                                    MATCH(
                                                        A521&amp;B521,
                                                        Insumos!I:I,
                                                        0)
                                                )="Material",
                                                INDEX(
                                                    Insumos!F:F,
                                                    MATCH(
                                                        A521&amp;B521,
                                                        Insumos!I:I,
                                                        0)
                                                ),
                                                0
                                            ),
                                            "Não encontrado"),
                                        IFERROR(
                                            INDEX(I:I,
                                                MATCH(
                                                    A521&amp;B521,AG:AG,
                                                    0)
                                            ),
                                            "Não encontrado")
                                    )</f>
        <v>1.43</v>
      </c>
      <c r="I521" s="21">
        <f t="shared" si="204"/>
        <v>1.43</v>
      </c>
      <c r="J521" s="21">
        <f t="shared" si="205"/>
        <v>0</v>
      </c>
      <c r="K521" s="21">
        <f t="shared" si="205"/>
        <v>0</v>
      </c>
      <c r="L521" s="21">
        <f>IF(
                        C521="INSUMO",
                                        IFERROR(
                                            IF(
                                                INDEX(
                                                    Insumos!C:C,
                                                    MATCH(
                                                        A521&amp;B521,
                                                        Insumos!I:I,
                                                        0)
                                                )="Mao_obra",
                                                INDEX(
                                                    Insumos!F:F,
                                                    MATCH(
                                                        A521&amp;B521,
                                                        Insumos!I:I,
                                                        0)
                                                ),
                                                0
                                            ),
                                            "Não encontrado"),
                                        IFERROR(
                                            INDEX(M:M,
                                                MATCH(
                                                    A521&amp;B521,AG:AG,
                                                    0)
                                            ),
                                            "Não encontrado")
                                    )</f>
        <v>0</v>
      </c>
      <c r="M521" s="21">
        <f t="shared" si="206"/>
        <v>0</v>
      </c>
      <c r="N521" s="21">
        <f>IF(
                        C521="INSUMO",
                                        IFERROR(
                                            IF(
                                                INDEX(
                                                    Insumos!C:C,
                                                    MATCH(
                                                        A521&amp;B521,
                                                        Insumos!I:I,
                                                        0)
                                                )="Equipamento",
                                                INDEX(
                                                    Insumos!F:F,
                                                    MATCH(
                                                        A521&amp;B521,
                                                        Insumos!I:I,
                                                        0)
                                                ),
                                                0
                                            ),
                                            "Não encontrado"),
                                        IFERROR(
                                            INDEX(O:O,
                                                MATCH(
                                                    A521&amp;B521,AG:AG,
                                                    0)
                                            ),
                                            "Não encontrado")
                                    )</f>
        <v>0</v>
      </c>
      <c r="O521" s="21">
        <f t="shared" si="207"/>
        <v>0</v>
      </c>
      <c r="P521" s="21">
        <f>IF(
                        C521="INSUMO",
                                        IFERROR(
                                            IF(
                                                INDEX(
                                                    Insumos!C:C,
                                                    MATCH(
                                                        A521&amp;B521,
                                                        Insumos!I:I,
                                                        0)
                                                )="Transporte",
                                                INDEX(
                                                    Insumos!F:F,
                                                    MATCH(
                                                        A521&amp;B521,
                                                        Insumos!I:I,
                                                        0)
                                                ),
                                                0
                                            ),
                                            "Não encontrado"),
                                        IFERROR(
                                            INDEX(Q:Q,
                                                MATCH(
                                                    A521&amp;B521,AG:AG,
                                                    0)
                                            ),
                                            "Não encontrado")
                                    )</f>
        <v>0</v>
      </c>
      <c r="Q521" s="21">
        <f t="shared" si="208"/>
        <v>0</v>
      </c>
      <c r="R521" s="21">
        <f>IF(
                        C521="INSUMO",
                                        IFERROR(
                                            IF(
                                                INDEX(
                                                    Insumos!C:C,
                                                    MATCH(
                                                        A521&amp;B521,
                                                        Insumos!I:I,
                                                        0)
                                                )="Terceirizados",
                                                INDEX(
                                                    Insumos!F:F,
                                                    MATCH(
                                                        A521&amp;B521,
                                                        Insumos!I:I,
                                                        0)
                                                ),
                                                0
                                            ),
                                            "Não encontrado"),
                                        IFERROR(
                                            INDEX(S:S,
                                                MATCH(
                                                    A521&amp;B521,AG:AG,
                                                    0)
                                            ),
                                            "Não encontrado")
                                    )</f>
        <v>0</v>
      </c>
      <c r="S521" s="21">
        <f t="shared" si="209"/>
        <v>0</v>
      </c>
      <c r="T521" s="21">
        <f>IF(
                        C521="INSUMO",
                                        IFERROR(
                                            IF(
                                                INDEX(
                                                    Insumos!C:C,
                                                    MATCH(
                                                        A521&amp;B521,
                                                        Insumos!I:I,
                                                        0)
                                                )="Comissionamento",
                                                INDEX(
                                                    Insumos!F:F,
                                                    MATCH(
                                                        A521&amp;B521,
                                                        Insumos!I:I,
                                                        0)
                                                ),
                                                0
                                            ),
                                            "Não encontrado"),
                                        IFERROR(
                                            INDEX(U:U,
                                                MATCH(
                                                    A521&amp;B521,AG:AG,
                                                    0)
                                            ),
                                            "Não encontrado")
                                    )</f>
        <v>0</v>
      </c>
      <c r="U521" s="21">
        <f t="shared" si="210"/>
        <v>0</v>
      </c>
      <c r="V521" s="21">
        <f>IF(
                        C521="INSUMO",
                                        IFERROR(
                                            IF(
                                                INDEX(
                                                    Insumos!C:C,
                                                    MATCH(
                                                        A521&amp;B521,
                                                        Insumos!I:I,
                                                        0)
                                                )="Verba",
                                                INDEX(
                                                    Insumos!F:F,
                                                    MATCH(
                                                        A521&amp;B521,
                                                        Insumos!I:I,
                                                        0)
                                                ),
                                                0
                                            ),
                                            "Não encontrado"),
                                        IFERROR(
                                            INDEX(W:W,
                                                MATCH(
                                                    A521&amp;B521,AG:AG,
                                                    0)
                                            ),
                                            "Não encontrado")
                                    )</f>
        <v>0</v>
      </c>
      <c r="W521" s="21">
        <f t="shared" si="211"/>
        <v>0</v>
      </c>
      <c r="X521" s="21">
        <f>IF(
                        C521="INSUMO",
                                        IFERROR(
                                            IF(
                                                INDEX(
                                                    Insumos!C:C,
                                                    MATCH(
                                                        A521&amp;B521,
                                                        Insumos!I:I,
                                                        0)
                                                )="Outro",
                                                INDEX(
                                                    Insumos!F:F,
                                                    MATCH(
                                                        A521&amp;B521,
                                                        Insumos!I:I,
                                                        0)
                                                ),
                                                0
                                            ),
                                            "Não encontrado"),
                                        IFERROR(
                                            INDEX(Y:Y,
                                                MATCH(
                                                    A521&amp;B521,AG:AG,
                                                    0)
                                            ),
                                            "Não encontrado")
                                    )</f>
        <v>0</v>
      </c>
      <c r="Y521" s="21">
        <f t="shared" si="212"/>
        <v>0</v>
      </c>
      <c r="Z521" s="21">
        <f>IF(
                            C521="INSUMO",
                            IFERROR(
                                INDEX(
                                    Insumos!F:F,
                                    MATCH(
                                        A521&amp;B521,
                                        Insumos!I:I,
                                        0)
                                ),
                                "Não encontrado"),
                            IFERROR(
                                INDEX(AA:AA,
                                    MATCH(
                                        A521&amp;B521,AG:AG,
                                        0)
                                ),
                                "Não encontrado")
                        )</f>
        <v>1.43</v>
      </c>
      <c r="AA521" s="21">
        <f t="shared" si="213"/>
        <v>1.43</v>
      </c>
      <c r="AB521" s="45"/>
      <c r="AC521" s="45"/>
      <c r="AD521" s="61" t="s">
        <v>89</v>
      </c>
      <c r="AE521" s="72"/>
      <c r="AF521" s="72"/>
    </row>
    <row r="522" spans="1:33" ht="25.5" x14ac:dyDescent="0.2">
      <c r="A522" s="54" t="s">
        <v>802</v>
      </c>
      <c r="B522" s="55" t="s">
        <v>98</v>
      </c>
      <c r="C522" s="69" t="s">
        <v>58</v>
      </c>
      <c r="D522" s="57" t="s">
        <v>488</v>
      </c>
      <c r="E522" s="57" t="s">
        <v>803</v>
      </c>
      <c r="F522" s="16" t="s">
        <v>511</v>
      </c>
      <c r="G522" s="16">
        <v>1</v>
      </c>
      <c r="H522" s="20">
        <f>IF(
                        C522="INSUMO",
                                        IFERROR(
                                            IF(
                                                INDEX(
                                                    Insumos!C:C,
                                                    MATCH(
                                                        A522&amp;B522,
                                                        Insumos!I:I,
                                                        0)
                                                )="Material",
                                                INDEX(
                                                    Insumos!F:F,
                                                    MATCH(
                                                        A522&amp;B522,
                                                        Insumos!I:I,
                                                        0)
                                                ),
                                                0
                                            ),
                                            "Não encontrado"),
                                        IFERROR(
                                            INDEX(I:I,
                                                MATCH(
                                                    A522&amp;B522,AG:AG,
                                                    0)
                                            ),
                                            "Não encontrado")
                                    )</f>
        <v>0.61</v>
      </c>
      <c r="I522" s="20">
        <f t="shared" si="204"/>
        <v>0.61</v>
      </c>
      <c r="J522" s="20">
        <f t="shared" si="205"/>
        <v>0</v>
      </c>
      <c r="K522" s="20">
        <f t="shared" si="205"/>
        <v>0</v>
      </c>
      <c r="L522" s="20">
        <f>IF(
                        C522="INSUMO",
                                        IFERROR(
                                            IF(
                                                INDEX(
                                                    Insumos!C:C,
                                                    MATCH(
                                                        A522&amp;B522,
                                                        Insumos!I:I,
                                                        0)
                                                )="Mao_obra",
                                                INDEX(
                                                    Insumos!F:F,
                                                    MATCH(
                                                        A522&amp;B522,
                                                        Insumos!I:I,
                                                        0)
                                                ),
                                                0
                                            ),
                                            "Não encontrado"),
                                        IFERROR(
                                            INDEX(M:M,
                                                MATCH(
                                                    A522&amp;B522,AG:AG,
                                                    0)
                                            ),
                                            "Não encontrado")
                                    )</f>
        <v>0</v>
      </c>
      <c r="M522" s="20">
        <f t="shared" si="206"/>
        <v>0</v>
      </c>
      <c r="N522" s="20">
        <f>IF(
                        C522="INSUMO",
                                        IFERROR(
                                            IF(
                                                INDEX(
                                                    Insumos!C:C,
                                                    MATCH(
                                                        A522&amp;B522,
                                                        Insumos!I:I,
                                                        0)
                                                )="Equipamento",
                                                INDEX(
                                                    Insumos!F:F,
                                                    MATCH(
                                                        A522&amp;B522,
                                                        Insumos!I:I,
                                                        0)
                                                ),
                                                0
                                            ),
                                            "Não encontrado"),
                                        IFERROR(
                                            INDEX(O:O,
                                                MATCH(
                                                    A522&amp;B522,AG:AG,
                                                    0)
                                            ),
                                            "Não encontrado")
                                    )</f>
        <v>0</v>
      </c>
      <c r="O522" s="20">
        <f t="shared" si="207"/>
        <v>0</v>
      </c>
      <c r="P522" s="20">
        <f>IF(
                        C522="INSUMO",
                                        IFERROR(
                                            IF(
                                                INDEX(
                                                    Insumos!C:C,
                                                    MATCH(
                                                        A522&amp;B522,
                                                        Insumos!I:I,
                                                        0)
                                                )="Transporte",
                                                INDEX(
                                                    Insumos!F:F,
                                                    MATCH(
                                                        A522&amp;B522,
                                                        Insumos!I:I,
                                                        0)
                                                ),
                                                0
                                            ),
                                            "Não encontrado"),
                                        IFERROR(
                                            INDEX(Q:Q,
                                                MATCH(
                                                    A522&amp;B522,AG:AG,
                                                    0)
                                            ),
                                            "Não encontrado")
                                    )</f>
        <v>0</v>
      </c>
      <c r="Q522" s="20">
        <f t="shared" si="208"/>
        <v>0</v>
      </c>
      <c r="R522" s="20">
        <f>IF(
                        C522="INSUMO",
                                        IFERROR(
                                            IF(
                                                INDEX(
                                                    Insumos!C:C,
                                                    MATCH(
                                                        A522&amp;B522,
                                                        Insumos!I:I,
                                                        0)
                                                )="Terceirizados",
                                                INDEX(
                                                    Insumos!F:F,
                                                    MATCH(
                                                        A522&amp;B522,
                                                        Insumos!I:I,
                                                        0)
                                                ),
                                                0
                                            ),
                                            "Não encontrado"),
                                        IFERROR(
                                            INDEX(S:S,
                                                MATCH(
                                                    A522&amp;B522,AG:AG,
                                                    0)
                                            ),
                                            "Não encontrado")
                                    )</f>
        <v>0</v>
      </c>
      <c r="S522" s="20">
        <f t="shared" si="209"/>
        <v>0</v>
      </c>
      <c r="T522" s="20">
        <f>IF(
                        C522="INSUMO",
                                        IFERROR(
                                            IF(
                                                INDEX(
                                                    Insumos!C:C,
                                                    MATCH(
                                                        A522&amp;B522,
                                                        Insumos!I:I,
                                                        0)
                                                )="Comissionamento",
                                                INDEX(
                                                    Insumos!F:F,
                                                    MATCH(
                                                        A522&amp;B522,
                                                        Insumos!I:I,
                                                        0)
                                                ),
                                                0
                                            ),
                                            "Não encontrado"),
                                        IFERROR(
                                            INDEX(U:U,
                                                MATCH(
                                                    A522&amp;B522,AG:AG,
                                                    0)
                                            ),
                                            "Não encontrado")
                                    )</f>
        <v>0</v>
      </c>
      <c r="U522" s="20">
        <f t="shared" si="210"/>
        <v>0</v>
      </c>
      <c r="V522" s="20">
        <f>IF(
                        C522="INSUMO",
                                        IFERROR(
                                            IF(
                                                INDEX(
                                                    Insumos!C:C,
                                                    MATCH(
                                                        A522&amp;B522,
                                                        Insumos!I:I,
                                                        0)
                                                )="Verba",
                                                INDEX(
                                                    Insumos!F:F,
                                                    MATCH(
                                                        A522&amp;B522,
                                                        Insumos!I:I,
                                                        0)
                                                ),
                                                0
                                            ),
                                            "Não encontrado"),
                                        IFERROR(
                                            INDEX(W:W,
                                                MATCH(
                                                    A522&amp;B522,AG:AG,
                                                    0)
                                            ),
                                            "Não encontrado")
                                    )</f>
        <v>0</v>
      </c>
      <c r="W522" s="20">
        <f t="shared" si="211"/>
        <v>0</v>
      </c>
      <c r="X522" s="20">
        <f>IF(
                        C522="INSUMO",
                                        IFERROR(
                                            IF(
                                                INDEX(
                                                    Insumos!C:C,
                                                    MATCH(
                                                        A522&amp;B522,
                                                        Insumos!I:I,
                                                        0)
                                                )="Outro",
                                                INDEX(
                                                    Insumos!F:F,
                                                    MATCH(
                                                        A522&amp;B522,
                                                        Insumos!I:I,
                                                        0)
                                                ),
                                                0
                                            ),
                                            "Não encontrado"),
                                        IFERROR(
                                            INDEX(Y:Y,
                                                MATCH(
                                                    A522&amp;B522,AG:AG,
                                                    0)
                                            ),
                                            "Não encontrado")
                                    )</f>
        <v>0</v>
      </c>
      <c r="Y522" s="20">
        <f t="shared" si="212"/>
        <v>0</v>
      </c>
      <c r="Z522" s="20">
        <f>IF(
                            C522="INSUMO",
                            IFERROR(
                                INDEX(
                                    Insumos!F:F,
                                    MATCH(
                                        A522&amp;B522,
                                        Insumos!I:I,
                                        0)
                                ),
                                "Não encontrado"),
                            IFERROR(
                                INDEX(AA:AA,
                                    MATCH(
                                        A522&amp;B522,AG:AG,
                                        0)
                                ),
                                "Não encontrado")
                        )</f>
        <v>0.61</v>
      </c>
      <c r="AA522" s="20">
        <f t="shared" si="213"/>
        <v>0.61</v>
      </c>
      <c r="AB522" s="44"/>
      <c r="AC522" s="44"/>
      <c r="AD522" s="57" t="s">
        <v>89</v>
      </c>
      <c r="AE522" s="70"/>
      <c r="AF522" s="70"/>
    </row>
    <row r="523" spans="1:33" ht="25.5" x14ac:dyDescent="0.2">
      <c r="A523" s="59" t="s">
        <v>804</v>
      </c>
      <c r="B523" s="60" t="s">
        <v>98</v>
      </c>
      <c r="C523" s="71" t="s">
        <v>58</v>
      </c>
      <c r="D523" s="61" t="s">
        <v>488</v>
      </c>
      <c r="E523" s="61" t="s">
        <v>805</v>
      </c>
      <c r="F523" s="17" t="s">
        <v>511</v>
      </c>
      <c r="G523" s="17">
        <v>1</v>
      </c>
      <c r="H523" s="21">
        <f>IF(
                        C523="INSUMO",
                                        IFERROR(
                                            IF(
                                                INDEX(
                                                    Insumos!C:C,
                                                    MATCH(
                                                        A523&amp;B523,
                                                        Insumos!I:I,
                                                        0)
                                                )="Material",
                                                INDEX(
                                                    Insumos!F:F,
                                                    MATCH(
                                                        A523&amp;B523,
                                                        Insumos!I:I,
                                                        0)
                                                ),
                                                0
                                            ),
                                            "Não encontrado"),
                                        IFERROR(
                                            INDEX(I:I,
                                                MATCH(
                                                    A523&amp;B523,AG:AG,
                                                    0)
                                            ),
                                            "Não encontrado")
                                    )</f>
        <v>0.01</v>
      </c>
      <c r="I523" s="21">
        <f t="shared" si="204"/>
        <v>0.01</v>
      </c>
      <c r="J523" s="21">
        <f t="shared" si="205"/>
        <v>0</v>
      </c>
      <c r="K523" s="21">
        <f t="shared" si="205"/>
        <v>0</v>
      </c>
      <c r="L523" s="21">
        <f>IF(
                        C523="INSUMO",
                                        IFERROR(
                                            IF(
                                                INDEX(
                                                    Insumos!C:C,
                                                    MATCH(
                                                        A523&amp;B523,
                                                        Insumos!I:I,
                                                        0)
                                                )="Mao_obra",
                                                INDEX(
                                                    Insumos!F:F,
                                                    MATCH(
                                                        A523&amp;B523,
                                                        Insumos!I:I,
                                                        0)
                                                ),
                                                0
                                            ),
                                            "Não encontrado"),
                                        IFERROR(
                                            INDEX(M:M,
                                                MATCH(
                                                    A523&amp;B523,AG:AG,
                                                    0)
                                            ),
                                            "Não encontrado")
                                    )</f>
        <v>0</v>
      </c>
      <c r="M523" s="21">
        <f t="shared" si="206"/>
        <v>0</v>
      </c>
      <c r="N523" s="21">
        <f>IF(
                        C523="INSUMO",
                                        IFERROR(
                                            IF(
                                                INDEX(
                                                    Insumos!C:C,
                                                    MATCH(
                                                        A523&amp;B523,
                                                        Insumos!I:I,
                                                        0)
                                                )="Equipamento",
                                                INDEX(
                                                    Insumos!F:F,
                                                    MATCH(
                                                        A523&amp;B523,
                                                        Insumos!I:I,
                                                        0)
                                                ),
                                                0
                                            ),
                                            "Não encontrado"),
                                        IFERROR(
                                            INDEX(O:O,
                                                MATCH(
                                                    A523&amp;B523,AG:AG,
                                                    0)
                                            ),
                                            "Não encontrado")
                                    )</f>
        <v>0</v>
      </c>
      <c r="O523" s="21">
        <f t="shared" si="207"/>
        <v>0</v>
      </c>
      <c r="P523" s="21">
        <f>IF(
                        C523="INSUMO",
                                        IFERROR(
                                            IF(
                                                INDEX(
                                                    Insumos!C:C,
                                                    MATCH(
                                                        A523&amp;B523,
                                                        Insumos!I:I,
                                                        0)
                                                )="Transporte",
                                                INDEX(
                                                    Insumos!F:F,
                                                    MATCH(
                                                        A523&amp;B523,
                                                        Insumos!I:I,
                                                        0)
                                                ),
                                                0
                                            ),
                                            "Não encontrado"),
                                        IFERROR(
                                            INDEX(Q:Q,
                                                MATCH(
                                                    A523&amp;B523,AG:AG,
                                                    0)
                                            ),
                                            "Não encontrado")
                                    )</f>
        <v>0</v>
      </c>
      <c r="Q523" s="21">
        <f t="shared" si="208"/>
        <v>0</v>
      </c>
      <c r="R523" s="21">
        <f>IF(
                        C523="INSUMO",
                                        IFERROR(
                                            IF(
                                                INDEX(
                                                    Insumos!C:C,
                                                    MATCH(
                                                        A523&amp;B523,
                                                        Insumos!I:I,
                                                        0)
                                                )="Terceirizados",
                                                INDEX(
                                                    Insumos!F:F,
                                                    MATCH(
                                                        A523&amp;B523,
                                                        Insumos!I:I,
                                                        0)
                                                ),
                                                0
                                            ),
                                            "Não encontrado"),
                                        IFERROR(
                                            INDEX(S:S,
                                                MATCH(
                                                    A523&amp;B523,AG:AG,
                                                    0)
                                            ),
                                            "Não encontrado")
                                    )</f>
        <v>0</v>
      </c>
      <c r="S523" s="21">
        <f t="shared" si="209"/>
        <v>0</v>
      </c>
      <c r="T523" s="21">
        <f>IF(
                        C523="INSUMO",
                                        IFERROR(
                                            IF(
                                                INDEX(
                                                    Insumos!C:C,
                                                    MATCH(
                                                        A523&amp;B523,
                                                        Insumos!I:I,
                                                        0)
                                                )="Comissionamento",
                                                INDEX(
                                                    Insumos!F:F,
                                                    MATCH(
                                                        A523&amp;B523,
                                                        Insumos!I:I,
                                                        0)
                                                ),
                                                0
                                            ),
                                            "Não encontrado"),
                                        IFERROR(
                                            INDEX(U:U,
                                                MATCH(
                                                    A523&amp;B523,AG:AG,
                                                    0)
                                            ),
                                            "Não encontrado")
                                    )</f>
        <v>0</v>
      </c>
      <c r="U523" s="21">
        <f t="shared" si="210"/>
        <v>0</v>
      </c>
      <c r="V523" s="21">
        <f>IF(
                        C523="INSUMO",
                                        IFERROR(
                                            IF(
                                                INDEX(
                                                    Insumos!C:C,
                                                    MATCH(
                                                        A523&amp;B523,
                                                        Insumos!I:I,
                                                        0)
                                                )="Verba",
                                                INDEX(
                                                    Insumos!F:F,
                                                    MATCH(
                                                        A523&amp;B523,
                                                        Insumos!I:I,
                                                        0)
                                                ),
                                                0
                                            ),
                                            "Não encontrado"),
                                        IFERROR(
                                            INDEX(W:W,
                                                MATCH(
                                                    A523&amp;B523,AG:AG,
                                                    0)
                                            ),
                                            "Não encontrado")
                                    )</f>
        <v>0</v>
      </c>
      <c r="W523" s="21">
        <f t="shared" si="211"/>
        <v>0</v>
      </c>
      <c r="X523" s="21">
        <f>IF(
                        C523="INSUMO",
                                        IFERROR(
                                            IF(
                                                INDEX(
                                                    Insumos!C:C,
                                                    MATCH(
                                                        A523&amp;B523,
                                                        Insumos!I:I,
                                                        0)
                                                )="Outro",
                                                INDEX(
                                                    Insumos!F:F,
                                                    MATCH(
                                                        A523&amp;B523,
                                                        Insumos!I:I,
                                                        0)
                                                ),
                                                0
                                            ),
                                            "Não encontrado"),
                                        IFERROR(
                                            INDEX(Y:Y,
                                                MATCH(
                                                    A523&amp;B523,AG:AG,
                                                    0)
                                            ),
                                            "Não encontrado")
                                    )</f>
        <v>0</v>
      </c>
      <c r="Y523" s="21">
        <f t="shared" si="212"/>
        <v>0</v>
      </c>
      <c r="Z523" s="21">
        <f>IF(
                            C523="INSUMO",
                            IFERROR(
                                INDEX(
                                    Insumos!F:F,
                                    MATCH(
                                        A523&amp;B523,
                                        Insumos!I:I,
                                        0)
                                ),
                                "Não encontrado"),
                            IFERROR(
                                INDEX(AA:AA,
                                    MATCH(
                                        A523&amp;B523,AG:AG,
                                        0)
                                ),
                                "Não encontrado")
                        )</f>
        <v>0.01</v>
      </c>
      <c r="AA523" s="21">
        <f t="shared" si="213"/>
        <v>0.01</v>
      </c>
      <c r="AB523" s="45"/>
      <c r="AC523" s="45"/>
      <c r="AD523" s="61" t="s">
        <v>89</v>
      </c>
      <c r="AE523" s="72"/>
      <c r="AF523" s="72"/>
    </row>
    <row r="524" spans="1:33" x14ac:dyDescent="0.2">
      <c r="A524" s="54" t="s">
        <v>882</v>
      </c>
      <c r="B524" s="55" t="s">
        <v>98</v>
      </c>
      <c r="C524" s="69" t="s">
        <v>58</v>
      </c>
      <c r="D524" s="57" t="s">
        <v>488</v>
      </c>
      <c r="E524" s="57" t="s">
        <v>883</v>
      </c>
      <c r="F524" s="16" t="s">
        <v>511</v>
      </c>
      <c r="G524" s="16">
        <v>1</v>
      </c>
      <c r="H524" s="20">
        <f>IF(
                        C524="INSUMO",
                                        IFERROR(
                                            IF(
                                                INDEX(
                                                    Insumos!C:C,
                                                    MATCH(
                                                        A524&amp;B524,
                                                        Insumos!I:I,
                                                        0)
                                                )="Material",
                                                INDEX(
                                                    Insumos!F:F,
                                                    MATCH(
                                                        A524&amp;B524,
                                                        Insumos!I:I,
                                                        0)
                                                ),
                                                0
                                            ),
                                            "Não encontrado"),
                                        IFERROR(
                                            INDEX(I:I,
                                                MATCH(
                                                    A524&amp;B524,AG:AG,
                                                    0)
                                            ),
                                            "Não encontrado")
                                    )</f>
        <v>0</v>
      </c>
      <c r="I524" s="20">
        <f t="shared" si="204"/>
        <v>0</v>
      </c>
      <c r="J524" s="20">
        <f t="shared" si="205"/>
        <v>19.36</v>
      </c>
      <c r="K524" s="20">
        <f t="shared" si="205"/>
        <v>19.36</v>
      </c>
      <c r="L524" s="20">
        <f>IF(
                        C524="INSUMO",
                                        IFERROR(
                                            IF(
                                                INDEX(
                                                    Insumos!C:C,
                                                    MATCH(
                                                        A524&amp;B524,
                                                        Insumos!I:I,
                                                        0)
                                                )="Mao_obra",
                                                INDEX(
                                                    Insumos!F:F,
                                                    MATCH(
                                                        A524&amp;B524,
                                                        Insumos!I:I,
                                                        0)
                                                ),
                                                0
                                            ),
                                            "Não encontrado"),
                                        IFERROR(
                                            INDEX(M:M,
                                                MATCH(
                                                    A524&amp;B524,AG:AG,
                                                    0)
                                            ),
                                            "Não encontrado")
                                    )</f>
        <v>19.36</v>
      </c>
      <c r="M524" s="20">
        <f t="shared" si="206"/>
        <v>19.36</v>
      </c>
      <c r="N524" s="20">
        <f>IF(
                        C524="INSUMO",
                                        IFERROR(
                                            IF(
                                                INDEX(
                                                    Insumos!C:C,
                                                    MATCH(
                                                        A524&amp;B524,
                                                        Insumos!I:I,
                                                        0)
                                                )="Equipamento",
                                                INDEX(
                                                    Insumos!F:F,
                                                    MATCH(
                                                        A524&amp;B524,
                                                        Insumos!I:I,
                                                        0)
                                                ),
                                                0
                                            ),
                                            "Não encontrado"),
                                        IFERROR(
                                            INDEX(O:O,
                                                MATCH(
                                                    A524&amp;B524,AG:AG,
                                                    0)
                                            ),
                                            "Não encontrado")
                                    )</f>
        <v>0</v>
      </c>
      <c r="O524" s="20">
        <f t="shared" si="207"/>
        <v>0</v>
      </c>
      <c r="P524" s="20">
        <f>IF(
                        C524="INSUMO",
                                        IFERROR(
                                            IF(
                                                INDEX(
                                                    Insumos!C:C,
                                                    MATCH(
                                                        A524&amp;B524,
                                                        Insumos!I:I,
                                                        0)
                                                )="Transporte",
                                                INDEX(
                                                    Insumos!F:F,
                                                    MATCH(
                                                        A524&amp;B524,
                                                        Insumos!I:I,
                                                        0)
                                                ),
                                                0
                                            ),
                                            "Não encontrado"),
                                        IFERROR(
                                            INDEX(Q:Q,
                                                MATCH(
                                                    A524&amp;B524,AG:AG,
                                                    0)
                                            ),
                                            "Não encontrado")
                                    )</f>
        <v>0</v>
      </c>
      <c r="Q524" s="20">
        <f t="shared" si="208"/>
        <v>0</v>
      </c>
      <c r="R524" s="20">
        <f>IF(
                        C524="INSUMO",
                                        IFERROR(
                                            IF(
                                                INDEX(
                                                    Insumos!C:C,
                                                    MATCH(
                                                        A524&amp;B524,
                                                        Insumos!I:I,
                                                        0)
                                                )="Terceirizados",
                                                INDEX(
                                                    Insumos!F:F,
                                                    MATCH(
                                                        A524&amp;B524,
                                                        Insumos!I:I,
                                                        0)
                                                ),
                                                0
                                            ),
                                            "Não encontrado"),
                                        IFERROR(
                                            INDEX(S:S,
                                                MATCH(
                                                    A524&amp;B524,AG:AG,
                                                    0)
                                            ),
                                            "Não encontrado")
                                    )</f>
        <v>0</v>
      </c>
      <c r="S524" s="20">
        <f t="shared" si="209"/>
        <v>0</v>
      </c>
      <c r="T524" s="20">
        <f>IF(
                        C524="INSUMO",
                                        IFERROR(
                                            IF(
                                                INDEX(
                                                    Insumos!C:C,
                                                    MATCH(
                                                        A524&amp;B524,
                                                        Insumos!I:I,
                                                        0)
                                                )="Comissionamento",
                                                INDEX(
                                                    Insumos!F:F,
                                                    MATCH(
                                                        A524&amp;B524,
                                                        Insumos!I:I,
                                                        0)
                                                ),
                                                0
                                            ),
                                            "Não encontrado"),
                                        IFERROR(
                                            INDEX(U:U,
                                                MATCH(
                                                    A524&amp;B524,AG:AG,
                                                    0)
                                            ),
                                            "Não encontrado")
                                    )</f>
        <v>0</v>
      </c>
      <c r="U524" s="20">
        <f t="shared" si="210"/>
        <v>0</v>
      </c>
      <c r="V524" s="20">
        <f>IF(
                        C524="INSUMO",
                                        IFERROR(
                                            IF(
                                                INDEX(
                                                    Insumos!C:C,
                                                    MATCH(
                                                        A524&amp;B524,
                                                        Insumos!I:I,
                                                        0)
                                                )="Verba",
                                                INDEX(
                                                    Insumos!F:F,
                                                    MATCH(
                                                        A524&amp;B524,
                                                        Insumos!I:I,
                                                        0)
                                                ),
                                                0
                                            ),
                                            "Não encontrado"),
                                        IFERROR(
                                            INDEX(W:W,
                                                MATCH(
                                                    A524&amp;B524,AG:AG,
                                                    0)
                                            ),
                                            "Não encontrado")
                                    )</f>
        <v>0</v>
      </c>
      <c r="W524" s="20">
        <f t="shared" si="211"/>
        <v>0</v>
      </c>
      <c r="X524" s="20">
        <f>IF(
                        C524="INSUMO",
                                        IFERROR(
                                            IF(
                                                INDEX(
                                                    Insumos!C:C,
                                                    MATCH(
                                                        A524&amp;B524,
                                                        Insumos!I:I,
                                                        0)
                                                )="Outro",
                                                INDEX(
                                                    Insumos!F:F,
                                                    MATCH(
                                                        A524&amp;B524,
                                                        Insumos!I:I,
                                                        0)
                                                ),
                                                0
                                            ),
                                            "Não encontrado"),
                                        IFERROR(
                                            INDEX(Y:Y,
                                                MATCH(
                                                    A524&amp;B524,AG:AG,
                                                    0)
                                            ),
                                            "Não encontrado")
                                    )</f>
        <v>0</v>
      </c>
      <c r="Y524" s="20">
        <f t="shared" si="212"/>
        <v>0</v>
      </c>
      <c r="Z524" s="20">
        <f>IF(
                            C524="INSUMO",
                            IFERROR(
                                INDEX(
                                    Insumos!F:F,
                                    MATCH(
                                        A524&amp;B524,
                                        Insumos!I:I,
                                        0)
                                ),
                                "Não encontrado"),
                            IFERROR(
                                INDEX(AA:AA,
                                    MATCH(
                                        A524&amp;B524,AG:AG,
                                        0)
                                ),
                                "Não encontrado")
                        )</f>
        <v>19.36</v>
      </c>
      <c r="AA524" s="20">
        <f t="shared" si="213"/>
        <v>19.36</v>
      </c>
      <c r="AB524" s="44"/>
      <c r="AC524" s="44"/>
      <c r="AD524" s="57" t="s">
        <v>89</v>
      </c>
      <c r="AE524" s="70"/>
      <c r="AF524" s="70"/>
    </row>
    <row r="525" spans="1:33" ht="25.5" x14ac:dyDescent="0.2">
      <c r="A525" s="63" t="s">
        <v>872</v>
      </c>
      <c r="B525" s="64" t="s">
        <v>98</v>
      </c>
      <c r="C525" s="65" t="s">
        <v>89</v>
      </c>
      <c r="D525" s="66" t="s">
        <v>488</v>
      </c>
      <c r="E525" s="66" t="s">
        <v>873</v>
      </c>
      <c r="F525" s="67" t="s">
        <v>511</v>
      </c>
      <c r="G525" s="22"/>
      <c r="H525" s="23"/>
      <c r="I525" s="23">
        <f>SUM(I526:I526)</f>
        <v>0</v>
      </c>
      <c r="J525" s="23"/>
      <c r="K525" s="23">
        <f>SUM(K526:K526)</f>
        <v>0.47413260000000002</v>
      </c>
      <c r="L525" s="23"/>
      <c r="M525" s="23">
        <f>SUM(M526:M526)</f>
        <v>0.47413260000000002</v>
      </c>
      <c r="N525" s="23"/>
      <c r="O525" s="23">
        <f>SUM(O526:O526)</f>
        <v>0</v>
      </c>
      <c r="P525" s="23"/>
      <c r="Q525" s="23">
        <f>SUM(Q526:Q526)</f>
        <v>0</v>
      </c>
      <c r="R525" s="23"/>
      <c r="S525" s="23">
        <f>SUM(S526:S526)</f>
        <v>0</v>
      </c>
      <c r="T525" s="23"/>
      <c r="U525" s="23">
        <f>SUM(U526:U526)</f>
        <v>0</v>
      </c>
      <c r="V525" s="23"/>
      <c r="W525" s="23">
        <f>SUM(W526:W526)</f>
        <v>0</v>
      </c>
      <c r="X525" s="23"/>
      <c r="Y525" s="23">
        <f>SUM(Y526:Y526)</f>
        <v>0</v>
      </c>
      <c r="Z525" s="23"/>
      <c r="AA525" s="23">
        <f>SUM(AA526:AA526)</f>
        <v>0.47413260000000002</v>
      </c>
      <c r="AB525" s="43" t="s">
        <v>89</v>
      </c>
      <c r="AC525" s="43"/>
      <c r="AD525" s="66" t="s">
        <v>89</v>
      </c>
      <c r="AE525" s="68" t="s">
        <v>89</v>
      </c>
      <c r="AF525" s="68" t="s">
        <v>791</v>
      </c>
      <c r="AG525" t="str">
        <f>A525&amp;B525&amp;C525</f>
        <v>95335SINAPI</v>
      </c>
    </row>
    <row r="526" spans="1:33" x14ac:dyDescent="0.2">
      <c r="A526" s="59" t="s">
        <v>878</v>
      </c>
      <c r="B526" s="60" t="s">
        <v>98</v>
      </c>
      <c r="C526" s="71" t="s">
        <v>58</v>
      </c>
      <c r="D526" s="61" t="s">
        <v>488</v>
      </c>
      <c r="E526" s="61" t="s">
        <v>879</v>
      </c>
      <c r="F526" s="17" t="s">
        <v>511</v>
      </c>
      <c r="G526" s="17">
        <v>1.7979999999999999E-2</v>
      </c>
      <c r="H526" s="21">
        <f>IF(
                        C526="INSUMO",
                                        IFERROR(
                                            IF(
                                                INDEX(
                                                    Insumos!C:C,
                                                    MATCH(
                                                        A526&amp;B526,
                                                        Insumos!I:I,
                                                        0)
                                                )="Material",
                                                INDEX(
                                                    Insumos!F:F,
                                                    MATCH(
                                                        A526&amp;B526,
                                                        Insumos!I:I,
                                                        0)
                                                ),
                                                0
                                            ),
                                            "Não encontrado"),
                                        IFERROR(
                                            INDEX(I:I,
                                                MATCH(
                                                    A526&amp;B526,AG:AG,
                                                    0)
                                            ),
                                            "Não encontrado")
                                    )</f>
        <v>0</v>
      </c>
      <c r="I526" s="21">
        <f>H526*G526/1</f>
        <v>0</v>
      </c>
      <c r="J526" s="21">
        <f>T526 + N526 + L526 + X526 + R526 + P526 + V526</f>
        <v>26.37</v>
      </c>
      <c r="K526" s="21">
        <f>U526 + O526 + M526 + Y526 + S526 + Q526 + W526</f>
        <v>0.47413260000000002</v>
      </c>
      <c r="L526" s="21">
        <f>IF(
                        C526="INSUMO",
                                        IFERROR(
                                            IF(
                                                INDEX(
                                                    Insumos!C:C,
                                                    MATCH(
                                                        A526&amp;B526,
                                                        Insumos!I:I,
                                                        0)
                                                )="Mao_obra",
                                                INDEX(
                                                    Insumos!F:F,
                                                    MATCH(
                                                        A526&amp;B526,
                                                        Insumos!I:I,
                                                        0)
                                                ),
                                                0
                                            ),
                                            "Não encontrado"),
                                        IFERROR(
                                            INDEX(M:M,
                                                MATCH(
                                                    A526&amp;B526,AG:AG,
                                                    0)
                                            ),
                                            "Não encontrado")
                                    )</f>
        <v>26.37</v>
      </c>
      <c r="M526" s="21">
        <f>L526*G526/1</f>
        <v>0.47413260000000002</v>
      </c>
      <c r="N526" s="21">
        <f>IF(
                        C526="INSUMO",
                                        IFERROR(
                                            IF(
                                                INDEX(
                                                    Insumos!C:C,
                                                    MATCH(
                                                        A526&amp;B526,
                                                        Insumos!I:I,
                                                        0)
                                                )="Equipamento",
                                                INDEX(
                                                    Insumos!F:F,
                                                    MATCH(
                                                        A526&amp;B526,
                                                        Insumos!I:I,
                                                        0)
                                                ),
                                                0
                                            ),
                                            "Não encontrado"),
                                        IFERROR(
                                            INDEX(O:O,
                                                MATCH(
                                                    A526&amp;B526,AG:AG,
                                                    0)
                                            ),
                                            "Não encontrado")
                                    )</f>
        <v>0</v>
      </c>
      <c r="O526" s="21">
        <f>N526*G526/1</f>
        <v>0</v>
      </c>
      <c r="P526" s="21">
        <f>IF(
                        C526="INSUMO",
                                        IFERROR(
                                            IF(
                                                INDEX(
                                                    Insumos!C:C,
                                                    MATCH(
                                                        A526&amp;B526,
                                                        Insumos!I:I,
                                                        0)
                                                )="Transporte",
                                                INDEX(
                                                    Insumos!F:F,
                                                    MATCH(
                                                        A526&amp;B526,
                                                        Insumos!I:I,
                                                        0)
                                                ),
                                                0
                                            ),
                                            "Não encontrado"),
                                        IFERROR(
                                            INDEX(Q:Q,
                                                MATCH(
                                                    A526&amp;B526,AG:AG,
                                                    0)
                                            ),
                                            "Não encontrado")
                                    )</f>
        <v>0</v>
      </c>
      <c r="Q526" s="21">
        <f>P526*G526/1</f>
        <v>0</v>
      </c>
      <c r="R526" s="21">
        <f>IF(
                        C526="INSUMO",
                                        IFERROR(
                                            IF(
                                                INDEX(
                                                    Insumos!C:C,
                                                    MATCH(
                                                        A526&amp;B526,
                                                        Insumos!I:I,
                                                        0)
                                                )="Terceirizados",
                                                INDEX(
                                                    Insumos!F:F,
                                                    MATCH(
                                                        A526&amp;B526,
                                                        Insumos!I:I,
                                                        0)
                                                ),
                                                0
                                            ),
                                            "Não encontrado"),
                                        IFERROR(
                                            INDEX(S:S,
                                                MATCH(
                                                    A526&amp;B526,AG:AG,
                                                    0)
                                            ),
                                            "Não encontrado")
                                    )</f>
        <v>0</v>
      </c>
      <c r="S526" s="21">
        <f>R526*G526/1</f>
        <v>0</v>
      </c>
      <c r="T526" s="21">
        <f>IF(
                        C526="INSUMO",
                                        IFERROR(
                                            IF(
                                                INDEX(
                                                    Insumos!C:C,
                                                    MATCH(
                                                        A526&amp;B526,
                                                        Insumos!I:I,
                                                        0)
                                                )="Comissionamento",
                                                INDEX(
                                                    Insumos!F:F,
                                                    MATCH(
                                                        A526&amp;B526,
                                                        Insumos!I:I,
                                                        0)
                                                ),
                                                0
                                            ),
                                            "Não encontrado"),
                                        IFERROR(
                                            INDEX(U:U,
                                                MATCH(
                                                    A526&amp;B526,AG:AG,
                                                    0)
                                            ),
                                            "Não encontrado")
                                    )</f>
        <v>0</v>
      </c>
      <c r="U526" s="21">
        <f>T526*G526/1</f>
        <v>0</v>
      </c>
      <c r="V526" s="21">
        <f>IF(
                        C526="INSUMO",
                                        IFERROR(
                                            IF(
                                                INDEX(
                                                    Insumos!C:C,
                                                    MATCH(
                                                        A526&amp;B526,
                                                        Insumos!I:I,
                                                        0)
                                                )="Verba",
                                                INDEX(
                                                    Insumos!F:F,
                                                    MATCH(
                                                        A526&amp;B526,
                                                        Insumos!I:I,
                                                        0)
                                                ),
                                                0
                                            ),
                                            "Não encontrado"),
                                        IFERROR(
                                            INDEX(W:W,
                                                MATCH(
                                                    A526&amp;B526,AG:AG,
                                                    0)
                                            ),
                                            "Não encontrado")
                                    )</f>
        <v>0</v>
      </c>
      <c r="W526" s="21">
        <f>V526*G526/1</f>
        <v>0</v>
      </c>
      <c r="X526" s="21">
        <f>IF(
                        C526="INSUMO",
                                        IFERROR(
                                            IF(
                                                INDEX(
                                                    Insumos!C:C,
                                                    MATCH(
                                                        A526&amp;B526,
                                                        Insumos!I:I,
                                                        0)
                                                )="Outro",
                                                INDEX(
                                                    Insumos!F:F,
                                                    MATCH(
                                                        A526&amp;B526,
                                                        Insumos!I:I,
                                                        0)
                                                ),
                                                0
                                            ),
                                            "Não encontrado"),
                                        IFERROR(
                                            INDEX(Y:Y,
                                                MATCH(
                                                    A526&amp;B526,AG:AG,
                                                    0)
                                            ),
                                            "Não encontrado")
                                    )</f>
        <v>0</v>
      </c>
      <c r="Y526" s="21">
        <f>X526*G526/1</f>
        <v>0</v>
      </c>
      <c r="Z526" s="21">
        <f>IF(
                            C526="INSUMO",
                            IFERROR(
                                INDEX(
                                    Insumos!F:F,
                                    MATCH(
                                        A526&amp;B526,
                                        Insumos!I:I,
                                        0)
                                ),
                                "Não encontrado"),
                            IFERROR(
                                INDEX(AA:AA,
                                    MATCH(
                                        A526&amp;B526,AG:AG,
                                        0)
                                ),
                                "Não encontrado")
                        )</f>
        <v>26.37</v>
      </c>
      <c r="AA526" s="21">
        <f>G526*Z526</f>
        <v>0.47413260000000002</v>
      </c>
      <c r="AB526" s="45"/>
      <c r="AC526" s="45"/>
      <c r="AD526" s="61" t="s">
        <v>89</v>
      </c>
      <c r="AE526" s="72"/>
      <c r="AF526" s="72"/>
    </row>
    <row r="527" spans="1:33" ht="25.5" x14ac:dyDescent="0.2">
      <c r="A527" s="63" t="s">
        <v>880</v>
      </c>
      <c r="B527" s="64" t="s">
        <v>98</v>
      </c>
      <c r="C527" s="65" t="s">
        <v>89</v>
      </c>
      <c r="D527" s="66" t="s">
        <v>488</v>
      </c>
      <c r="E527" s="66" t="s">
        <v>881</v>
      </c>
      <c r="F527" s="67" t="s">
        <v>511</v>
      </c>
      <c r="G527" s="22"/>
      <c r="H527" s="23"/>
      <c r="I527" s="23">
        <f>SUM(I528:I528)</f>
        <v>0</v>
      </c>
      <c r="J527" s="23"/>
      <c r="K527" s="23">
        <f>SUM(K528:K528)</f>
        <v>0.34809279999999998</v>
      </c>
      <c r="L527" s="23"/>
      <c r="M527" s="23">
        <f>SUM(M528:M528)</f>
        <v>0.34809279999999998</v>
      </c>
      <c r="N527" s="23"/>
      <c r="O527" s="23">
        <f>SUM(O528:O528)</f>
        <v>0</v>
      </c>
      <c r="P527" s="23"/>
      <c r="Q527" s="23">
        <f>SUM(Q528:Q528)</f>
        <v>0</v>
      </c>
      <c r="R527" s="23"/>
      <c r="S527" s="23">
        <f>SUM(S528:S528)</f>
        <v>0</v>
      </c>
      <c r="T527" s="23"/>
      <c r="U527" s="23">
        <f>SUM(U528:U528)</f>
        <v>0</v>
      </c>
      <c r="V527" s="23"/>
      <c r="W527" s="23">
        <f>SUM(W528:W528)</f>
        <v>0</v>
      </c>
      <c r="X527" s="23"/>
      <c r="Y527" s="23">
        <f>SUM(Y528:Y528)</f>
        <v>0</v>
      </c>
      <c r="Z527" s="23"/>
      <c r="AA527" s="23">
        <f>SUM(AA528:AA528)</f>
        <v>0.34809279999999998</v>
      </c>
      <c r="AB527" s="43" t="s">
        <v>89</v>
      </c>
      <c r="AC527" s="43"/>
      <c r="AD527" s="66" t="s">
        <v>89</v>
      </c>
      <c r="AE527" s="68" t="s">
        <v>89</v>
      </c>
      <c r="AF527" s="68" t="s">
        <v>791</v>
      </c>
      <c r="AG527" t="str">
        <f>A527&amp;B527&amp;C527</f>
        <v>95317SINAPI</v>
      </c>
    </row>
    <row r="528" spans="1:33" x14ac:dyDescent="0.2">
      <c r="A528" s="59" t="s">
        <v>882</v>
      </c>
      <c r="B528" s="60" t="s">
        <v>98</v>
      </c>
      <c r="C528" s="71" t="s">
        <v>58</v>
      </c>
      <c r="D528" s="61" t="s">
        <v>488</v>
      </c>
      <c r="E528" s="61" t="s">
        <v>883</v>
      </c>
      <c r="F528" s="17" t="s">
        <v>511</v>
      </c>
      <c r="G528" s="17">
        <v>1.7979999999999999E-2</v>
      </c>
      <c r="H528" s="21">
        <f>IF(
                        C528="INSUMO",
                                        IFERROR(
                                            IF(
                                                INDEX(
                                                    Insumos!C:C,
                                                    MATCH(
                                                        A528&amp;B528,
                                                        Insumos!I:I,
                                                        0)
                                                )="Material",
                                                INDEX(
                                                    Insumos!F:F,
                                                    MATCH(
                                                        A528&amp;B528,
                                                        Insumos!I:I,
                                                        0)
                                                ),
                                                0
                                            ),
                                            "Não encontrado"),
                                        IFERROR(
                                            INDEX(I:I,
                                                MATCH(
                                                    A528&amp;B528,AG:AG,
                                                    0)
                                            ),
                                            "Não encontrado")
                                    )</f>
        <v>0</v>
      </c>
      <c r="I528" s="21">
        <f>H528*G528/1</f>
        <v>0</v>
      </c>
      <c r="J528" s="21">
        <f>T528 + N528 + L528 + X528 + R528 + P528 + V528</f>
        <v>19.36</v>
      </c>
      <c r="K528" s="21">
        <f>U528 + O528 + M528 + Y528 + S528 + Q528 + W528</f>
        <v>0.34809279999999998</v>
      </c>
      <c r="L528" s="21">
        <f>IF(
                        C528="INSUMO",
                                        IFERROR(
                                            IF(
                                                INDEX(
                                                    Insumos!C:C,
                                                    MATCH(
                                                        A528&amp;B528,
                                                        Insumos!I:I,
                                                        0)
                                                )="Mao_obra",
                                                INDEX(
                                                    Insumos!F:F,
                                                    MATCH(
                                                        A528&amp;B528,
                                                        Insumos!I:I,
                                                        0)
                                                ),
                                                0
                                            ),
                                            "Não encontrado"),
                                        IFERROR(
                                            INDEX(M:M,
                                                MATCH(
                                                    A528&amp;B528,AG:AG,
                                                    0)
                                            ),
                                            "Não encontrado")
                                    )</f>
        <v>19.36</v>
      </c>
      <c r="M528" s="21">
        <f>L528*G528/1</f>
        <v>0.34809279999999998</v>
      </c>
      <c r="N528" s="21">
        <f>IF(
                        C528="INSUMO",
                                        IFERROR(
                                            IF(
                                                INDEX(
                                                    Insumos!C:C,
                                                    MATCH(
                                                        A528&amp;B528,
                                                        Insumos!I:I,
                                                        0)
                                                )="Equipamento",
                                                INDEX(
                                                    Insumos!F:F,
                                                    MATCH(
                                                        A528&amp;B528,
                                                        Insumos!I:I,
                                                        0)
                                                ),
                                                0
                                            ),
                                            "Não encontrado"),
                                        IFERROR(
                                            INDEX(O:O,
                                                MATCH(
                                                    A528&amp;B528,AG:AG,
                                                    0)
                                            ),
                                            "Não encontrado")
                                    )</f>
        <v>0</v>
      </c>
      <c r="O528" s="21">
        <f>N528*G528/1</f>
        <v>0</v>
      </c>
      <c r="P528" s="21">
        <f>IF(
                        C528="INSUMO",
                                        IFERROR(
                                            IF(
                                                INDEX(
                                                    Insumos!C:C,
                                                    MATCH(
                                                        A528&amp;B528,
                                                        Insumos!I:I,
                                                        0)
                                                )="Transporte",
                                                INDEX(
                                                    Insumos!F:F,
                                                    MATCH(
                                                        A528&amp;B528,
                                                        Insumos!I:I,
                                                        0)
                                                ),
                                                0
                                            ),
                                            "Não encontrado"),
                                        IFERROR(
                                            INDEX(Q:Q,
                                                MATCH(
                                                    A528&amp;B528,AG:AG,
                                                    0)
                                            ),
                                            "Não encontrado")
                                    )</f>
        <v>0</v>
      </c>
      <c r="Q528" s="21">
        <f>P528*G528/1</f>
        <v>0</v>
      </c>
      <c r="R528" s="21">
        <f>IF(
                        C528="INSUMO",
                                        IFERROR(
                                            IF(
                                                INDEX(
                                                    Insumos!C:C,
                                                    MATCH(
                                                        A528&amp;B528,
                                                        Insumos!I:I,
                                                        0)
                                                )="Terceirizados",
                                                INDEX(
                                                    Insumos!F:F,
                                                    MATCH(
                                                        A528&amp;B528,
                                                        Insumos!I:I,
                                                        0)
                                                ),
                                                0
                                            ),
                                            "Não encontrado"),
                                        IFERROR(
                                            INDEX(S:S,
                                                MATCH(
                                                    A528&amp;B528,AG:AG,
                                                    0)
                                            ),
                                            "Não encontrado")
                                    )</f>
        <v>0</v>
      </c>
      <c r="S528" s="21">
        <f>R528*G528/1</f>
        <v>0</v>
      </c>
      <c r="T528" s="21">
        <f>IF(
                        C528="INSUMO",
                                        IFERROR(
                                            IF(
                                                INDEX(
                                                    Insumos!C:C,
                                                    MATCH(
                                                        A528&amp;B528,
                                                        Insumos!I:I,
                                                        0)
                                                )="Comissionamento",
                                                INDEX(
                                                    Insumos!F:F,
                                                    MATCH(
                                                        A528&amp;B528,
                                                        Insumos!I:I,
                                                        0)
                                                ),
                                                0
                                            ),
                                            "Não encontrado"),
                                        IFERROR(
                                            INDEX(U:U,
                                                MATCH(
                                                    A528&amp;B528,AG:AG,
                                                    0)
                                            ),
                                            "Não encontrado")
                                    )</f>
        <v>0</v>
      </c>
      <c r="U528" s="21">
        <f>T528*G528/1</f>
        <v>0</v>
      </c>
      <c r="V528" s="21">
        <f>IF(
                        C528="INSUMO",
                                        IFERROR(
                                            IF(
                                                INDEX(
                                                    Insumos!C:C,
                                                    MATCH(
                                                        A528&amp;B528,
                                                        Insumos!I:I,
                                                        0)
                                                )="Verba",
                                                INDEX(
                                                    Insumos!F:F,
                                                    MATCH(
                                                        A528&amp;B528,
                                                        Insumos!I:I,
                                                        0)
                                                ),
                                                0
                                            ),
                                            "Não encontrado"),
                                        IFERROR(
                                            INDEX(W:W,
                                                MATCH(
                                                    A528&amp;B528,AG:AG,
                                                    0)
                                            ),
                                            "Não encontrado")
                                    )</f>
        <v>0</v>
      </c>
      <c r="W528" s="21">
        <f>V528*G528/1</f>
        <v>0</v>
      </c>
      <c r="X528" s="21">
        <f>IF(
                        C528="INSUMO",
                                        IFERROR(
                                            IF(
                                                INDEX(
                                                    Insumos!C:C,
                                                    MATCH(
                                                        A528&amp;B528,
                                                        Insumos!I:I,
                                                        0)
                                                )="Outro",
                                                INDEX(
                                                    Insumos!F:F,
                                                    MATCH(
                                                        A528&amp;B528,
                                                        Insumos!I:I,
                                                        0)
                                                ),
                                                0
                                            ),
                                            "Não encontrado"),
                                        IFERROR(
                                            INDEX(Y:Y,
                                                MATCH(
                                                    A528&amp;B528,AG:AG,
                                                    0)
                                            ),
                                            "Não encontrado")
                                    )</f>
        <v>0</v>
      </c>
      <c r="Y528" s="21">
        <f>X528*G528/1</f>
        <v>0</v>
      </c>
      <c r="Z528" s="21">
        <f>IF(
                            C528="INSUMO",
                            IFERROR(
                                INDEX(
                                    Insumos!F:F,
                                    MATCH(
                                        A528&amp;B528,
                                        Insumos!I:I,
                                        0)
                                ),
                                "Não encontrado"),
                            IFERROR(
                                INDEX(AA:AA,
                                    MATCH(
                                        A528&amp;B528,AG:AG,
                                        0)
                                ),
                                "Não encontrado")
                        )</f>
        <v>19.36</v>
      </c>
      <c r="AA528" s="21">
        <f>G528*Z528</f>
        <v>0.34809279999999998</v>
      </c>
      <c r="AB528" s="45"/>
      <c r="AC528" s="45"/>
      <c r="AD528" s="61" t="s">
        <v>89</v>
      </c>
      <c r="AE528" s="72"/>
      <c r="AF528" s="72"/>
    </row>
    <row r="529" spans="1:33" ht="63.75" x14ac:dyDescent="0.2">
      <c r="A529" s="63" t="s">
        <v>700</v>
      </c>
      <c r="B529" s="64" t="s">
        <v>98</v>
      </c>
      <c r="C529" s="65" t="s">
        <v>89</v>
      </c>
      <c r="D529" s="66" t="s">
        <v>488</v>
      </c>
      <c r="E529" s="66" t="s">
        <v>701</v>
      </c>
      <c r="F529" s="67" t="s">
        <v>56</v>
      </c>
      <c r="G529" s="22"/>
      <c r="H529" s="23"/>
      <c r="I529" s="23">
        <f>SUM(I530:I532)</f>
        <v>18.856999999999999</v>
      </c>
      <c r="J529" s="23"/>
      <c r="K529" s="23">
        <f>SUM(K530:K532)</f>
        <v>22.226240711999999</v>
      </c>
      <c r="L529" s="23"/>
      <c r="M529" s="23">
        <f>SUM(M530:M532)</f>
        <v>22.226240711999999</v>
      </c>
      <c r="N529" s="23"/>
      <c r="O529" s="23">
        <f>SUM(O530:O532)</f>
        <v>0</v>
      </c>
      <c r="P529" s="23"/>
      <c r="Q529" s="23">
        <f>SUM(Q530:Q532)</f>
        <v>0</v>
      </c>
      <c r="R529" s="23"/>
      <c r="S529" s="23">
        <f>SUM(S530:S532)</f>
        <v>0</v>
      </c>
      <c r="T529" s="23"/>
      <c r="U529" s="23">
        <f>SUM(U530:U532)</f>
        <v>0</v>
      </c>
      <c r="V529" s="23"/>
      <c r="W529" s="23">
        <f>SUM(W530:W532)</f>
        <v>0</v>
      </c>
      <c r="X529" s="23"/>
      <c r="Y529" s="23">
        <f>SUM(Y530:Y532)</f>
        <v>0</v>
      </c>
      <c r="Z529" s="23"/>
      <c r="AA529" s="23">
        <f>SUM(AA530:AA532)</f>
        <v>41.083240711999998</v>
      </c>
      <c r="AB529" s="43" t="s">
        <v>89</v>
      </c>
      <c r="AC529" s="43"/>
      <c r="AD529" s="66" t="s">
        <v>89</v>
      </c>
      <c r="AE529" s="68" t="s">
        <v>89</v>
      </c>
      <c r="AF529" s="68" t="s">
        <v>659</v>
      </c>
      <c r="AG529" t="str">
        <f>A529&amp;B529&amp;C529</f>
        <v>91958SINAPI</v>
      </c>
    </row>
    <row r="530" spans="1:33" ht="25.5" x14ac:dyDescent="0.2">
      <c r="A530" s="59" t="s">
        <v>653</v>
      </c>
      <c r="B530" s="60" t="s">
        <v>98</v>
      </c>
      <c r="C530" s="71" t="s">
        <v>46</v>
      </c>
      <c r="D530" s="61" t="s">
        <v>488</v>
      </c>
      <c r="E530" s="61" t="s">
        <v>654</v>
      </c>
      <c r="F530" s="17" t="s">
        <v>511</v>
      </c>
      <c r="G530" s="17">
        <v>0.40200000000000002</v>
      </c>
      <c r="H530" s="21">
        <f>IF(
                        C530="INSUMO",
                                        IFERROR(
                                            IF(
                                                INDEX(
                                                    Insumos!C:C,
                                                    MATCH(
                                                        A530&amp;B530,
                                                        Insumos!I:I,
                                                        0)
                                                )="Material",
                                                INDEX(
                                                    Insumos!F:F,
                                                    MATCH(
                                                        A530&amp;B530,
                                                        Insumos!I:I,
                                                        0)
                                                ),
                                                0
                                            ),
                                            "Não encontrado"),
                                        IFERROR(
                                            INDEX(I:I,
                                                MATCH(
                                                    A530&amp;B530,AG:AG,
                                                    0)
                                            ),
                                            "Não encontrado")
                                    )</f>
        <v>4.25</v>
      </c>
      <c r="I530" s="21">
        <f>H530*G530/1</f>
        <v>1.7085000000000001</v>
      </c>
      <c r="J530" s="21">
        <f t="shared" ref="J530:K532" si="214">T530 + N530 + L530 + X530 + R530 + P530 + V530</f>
        <v>35.206640799999995</v>
      </c>
      <c r="K530" s="21">
        <f t="shared" si="214"/>
        <v>14.153069601599999</v>
      </c>
      <c r="L530" s="21">
        <f>IF(
                        C530="INSUMO",
                                        IFERROR(
                                            IF(
                                                INDEX(
                                                    Insumos!C:C,
                                                    MATCH(
                                                        A530&amp;B530,
                                                        Insumos!I:I,
                                                        0)
                                                )="Mao_obra",
                                                INDEX(
                                                    Insumos!F:F,
                                                    MATCH(
                                                        A530&amp;B530,
                                                        Insumos!I:I,
                                                        0)
                                                ),
                                                0
                                            ),
                                            "Não encontrado"),
                                        IFERROR(
                                            INDEX(M:M,
                                                MATCH(
                                                    A530&amp;B530,AG:AG,
                                                    0)
                                            ),
                                            "Não encontrado")
                                    )</f>
        <v>35.206640799999995</v>
      </c>
      <c r="M530" s="21">
        <f>L530*G530/1</f>
        <v>14.153069601599999</v>
      </c>
      <c r="N530" s="21">
        <f>IF(
                        C530="INSUMO",
                                        IFERROR(
                                            IF(
                                                INDEX(
                                                    Insumos!C:C,
                                                    MATCH(
                                                        A530&amp;B530,
                                                        Insumos!I:I,
                                                        0)
                                                )="Equipamento",
                                                INDEX(
                                                    Insumos!F:F,
                                                    MATCH(
                                                        A530&amp;B530,
                                                        Insumos!I:I,
                                                        0)
                                                ),
                                                0
                                            ),
                                            "Não encontrado"),
                                        IFERROR(
                                            INDEX(O:O,
                                                MATCH(
                                                    A530&amp;B530,AG:AG,
                                                    0)
                                            ),
                                            "Não encontrado")
                                    )</f>
        <v>0</v>
      </c>
      <c r="O530" s="21">
        <f>N530*G530/1</f>
        <v>0</v>
      </c>
      <c r="P530" s="21">
        <f>IF(
                        C530="INSUMO",
                                        IFERROR(
                                            IF(
                                                INDEX(
                                                    Insumos!C:C,
                                                    MATCH(
                                                        A530&amp;B530,
                                                        Insumos!I:I,
                                                        0)
                                                )="Transporte",
                                                INDEX(
                                                    Insumos!F:F,
                                                    MATCH(
                                                        A530&amp;B530,
                                                        Insumos!I:I,
                                                        0)
                                                ),
                                                0
                                            ),
                                            "Não encontrado"),
                                        IFERROR(
                                            INDEX(Q:Q,
                                                MATCH(
                                                    A530&amp;B530,AG:AG,
                                                    0)
                                            ),
                                            "Não encontrado")
                                    )</f>
        <v>0</v>
      </c>
      <c r="Q530" s="21">
        <f>P530*G530/1</f>
        <v>0</v>
      </c>
      <c r="R530" s="21">
        <f>IF(
                        C530="INSUMO",
                                        IFERROR(
                                            IF(
                                                INDEX(
                                                    Insumos!C:C,
                                                    MATCH(
                                                        A530&amp;B530,
                                                        Insumos!I:I,
                                                        0)
                                                )="Terceirizados",
                                                INDEX(
                                                    Insumos!F:F,
                                                    MATCH(
                                                        A530&amp;B530,
                                                        Insumos!I:I,
                                                        0)
                                                ),
                                                0
                                            ),
                                            "Não encontrado"),
                                        IFERROR(
                                            INDEX(S:S,
                                                MATCH(
                                                    A530&amp;B530,AG:AG,
                                                    0)
                                            ),
                                            "Não encontrado")
                                    )</f>
        <v>0</v>
      </c>
      <c r="S530" s="21">
        <f>R530*G530/1</f>
        <v>0</v>
      </c>
      <c r="T530" s="21">
        <f>IF(
                        C530="INSUMO",
                                        IFERROR(
                                            IF(
                                                INDEX(
                                                    Insumos!C:C,
                                                    MATCH(
                                                        A530&amp;B530,
                                                        Insumos!I:I,
                                                        0)
                                                )="Comissionamento",
                                                INDEX(
                                                    Insumos!F:F,
                                                    MATCH(
                                                        A530&amp;B530,
                                                        Insumos!I:I,
                                                        0)
                                                ),
                                                0
                                            ),
                                            "Não encontrado"),
                                        IFERROR(
                                            INDEX(U:U,
                                                MATCH(
                                                    A530&amp;B530,AG:AG,
                                                    0)
                                            ),
                                            "Não encontrado")
                                    )</f>
        <v>0</v>
      </c>
      <c r="U530" s="21">
        <f>T530*G530/1</f>
        <v>0</v>
      </c>
      <c r="V530" s="21">
        <f>IF(
                        C530="INSUMO",
                                        IFERROR(
                                            IF(
                                                INDEX(
                                                    Insumos!C:C,
                                                    MATCH(
                                                        A530&amp;B530,
                                                        Insumos!I:I,
                                                        0)
                                                )="Verba",
                                                INDEX(
                                                    Insumos!F:F,
                                                    MATCH(
                                                        A530&amp;B530,
                                                        Insumos!I:I,
                                                        0)
                                                ),
                                                0
                                            ),
                                            "Não encontrado"),
                                        IFERROR(
                                            INDEX(W:W,
                                                MATCH(
                                                    A530&amp;B530,AG:AG,
                                                    0)
                                            ),
                                            "Não encontrado")
                                    )</f>
        <v>0</v>
      </c>
      <c r="W530" s="21">
        <f>V530*G530/1</f>
        <v>0</v>
      </c>
      <c r="X530" s="21">
        <f>IF(
                        C530="INSUMO",
                                        IFERROR(
                                            IF(
                                                INDEX(
                                                    Insumos!C:C,
                                                    MATCH(
                                                        A530&amp;B530,
                                                        Insumos!I:I,
                                                        0)
                                                )="Outro",
                                                INDEX(
                                                    Insumos!F:F,
                                                    MATCH(
                                                        A530&amp;B530,
                                                        Insumos!I:I,
                                                        0)
                                                ),
                                                0
                                            ),
                                            "Não encontrado"),
                                        IFERROR(
                                            INDEX(Y:Y,
                                                MATCH(
                                                    A530&amp;B530,AG:AG,
                                                    0)
                                            ),
                                            "Não encontrado")
                                    )</f>
        <v>0</v>
      </c>
      <c r="Y530" s="21">
        <f>X530*G530/1</f>
        <v>0</v>
      </c>
      <c r="Z530" s="21">
        <f>IF(
                            C530="INSUMO",
                            IFERROR(
                                INDEX(
                                    Insumos!F:F,
                                    MATCH(
                                        A530&amp;B530,
                                        Insumos!I:I,
                                        0)
                                ),
                                "Não encontrado"),
                            IFERROR(
                                INDEX(AA:AA,
                                    MATCH(
                                        A530&amp;B530,AG:AG,
                                        0)
                                ),
                                "Não encontrado")
                        )</f>
        <v>39.456640799999995</v>
      </c>
      <c r="AA530" s="21">
        <f>G530*Z530</f>
        <v>15.861569601599999</v>
      </c>
      <c r="AB530" s="45"/>
      <c r="AC530" s="45"/>
      <c r="AD530" s="61" t="s">
        <v>89</v>
      </c>
      <c r="AE530" s="72"/>
      <c r="AF530" s="72"/>
    </row>
    <row r="531" spans="1:33" ht="25.5" x14ac:dyDescent="0.2">
      <c r="A531" s="54" t="s">
        <v>655</v>
      </c>
      <c r="B531" s="55" t="s">
        <v>98</v>
      </c>
      <c r="C531" s="69" t="s">
        <v>46</v>
      </c>
      <c r="D531" s="57" t="s">
        <v>488</v>
      </c>
      <c r="E531" s="57" t="s">
        <v>656</v>
      </c>
      <c r="F531" s="16" t="s">
        <v>511</v>
      </c>
      <c r="G531" s="16">
        <v>0.40200000000000002</v>
      </c>
      <c r="H531" s="20">
        <f>IF(
                        C531="INSUMO",
                                        IFERROR(
                                            IF(
                                                INDEX(
                                                    Insumos!C:C,
                                                    MATCH(
                                                        A531&amp;B531,
                                                        Insumos!I:I,
                                                        0)
                                                )="Material",
                                                INDEX(
                                                    Insumos!F:F,
                                                    MATCH(
                                                        A531&amp;B531,
                                                        Insumos!I:I,
                                                        0)
                                                ),
                                                0
                                            ),
                                            "Não encontrado"),
                                        IFERROR(
                                            INDEX(I:I,
                                                MATCH(
                                                    A531&amp;B531,AG:AG,
                                                    0)
                                            ),
                                            "Não encontrado")
                                    )</f>
        <v>4.25</v>
      </c>
      <c r="I531" s="20">
        <f>H531*G531/1</f>
        <v>1.7085000000000001</v>
      </c>
      <c r="J531" s="20">
        <f t="shared" si="214"/>
        <v>20.0825152</v>
      </c>
      <c r="K531" s="20">
        <f t="shared" si="214"/>
        <v>8.0731711104000006</v>
      </c>
      <c r="L531" s="20">
        <f>IF(
                        C531="INSUMO",
                                        IFERROR(
                                            IF(
                                                INDEX(
                                                    Insumos!C:C,
                                                    MATCH(
                                                        A531&amp;B531,
                                                        Insumos!I:I,
                                                        0)
                                                )="Mao_obra",
                                                INDEX(
                                                    Insumos!F:F,
                                                    MATCH(
                                                        A531&amp;B531,
                                                        Insumos!I:I,
                                                        0)
                                                ),
                                                0
                                            ),
                                            "Não encontrado"),
                                        IFERROR(
                                            INDEX(M:M,
                                                MATCH(
                                                    A531&amp;B531,AG:AG,
                                                    0)
                                            ),
                                            "Não encontrado")
                                    )</f>
        <v>20.0825152</v>
      </c>
      <c r="M531" s="20">
        <f>L531*G531/1</f>
        <v>8.0731711104000006</v>
      </c>
      <c r="N531" s="20">
        <f>IF(
                        C531="INSUMO",
                                        IFERROR(
                                            IF(
                                                INDEX(
                                                    Insumos!C:C,
                                                    MATCH(
                                                        A531&amp;B531,
                                                        Insumos!I:I,
                                                        0)
                                                )="Equipamento",
                                                INDEX(
                                                    Insumos!F:F,
                                                    MATCH(
                                                        A531&amp;B531,
                                                        Insumos!I:I,
                                                        0)
                                                ),
                                                0
                                            ),
                                            "Não encontrado"),
                                        IFERROR(
                                            INDEX(O:O,
                                                MATCH(
                                                    A531&amp;B531,AG:AG,
                                                    0)
                                            ),
                                            "Não encontrado")
                                    )</f>
        <v>0</v>
      </c>
      <c r="O531" s="20">
        <f>N531*G531/1</f>
        <v>0</v>
      </c>
      <c r="P531" s="20">
        <f>IF(
                        C531="INSUMO",
                                        IFERROR(
                                            IF(
                                                INDEX(
                                                    Insumos!C:C,
                                                    MATCH(
                                                        A531&amp;B531,
                                                        Insumos!I:I,
                                                        0)
                                                )="Transporte",
                                                INDEX(
                                                    Insumos!F:F,
                                                    MATCH(
                                                        A531&amp;B531,
                                                        Insumos!I:I,
                                                        0)
                                                ),
                                                0
                                            ),
                                            "Não encontrado"),
                                        IFERROR(
                                            INDEX(Q:Q,
                                                MATCH(
                                                    A531&amp;B531,AG:AG,
                                                    0)
                                            ),
                                            "Não encontrado")
                                    )</f>
        <v>0</v>
      </c>
      <c r="Q531" s="20">
        <f>P531*G531/1</f>
        <v>0</v>
      </c>
      <c r="R531" s="20">
        <f>IF(
                        C531="INSUMO",
                                        IFERROR(
                                            IF(
                                                INDEX(
                                                    Insumos!C:C,
                                                    MATCH(
                                                        A531&amp;B531,
                                                        Insumos!I:I,
                                                        0)
                                                )="Terceirizados",
                                                INDEX(
                                                    Insumos!F:F,
                                                    MATCH(
                                                        A531&amp;B531,
                                                        Insumos!I:I,
                                                        0)
                                                ),
                                                0
                                            ),
                                            "Não encontrado"),
                                        IFERROR(
                                            INDEX(S:S,
                                                MATCH(
                                                    A531&amp;B531,AG:AG,
                                                    0)
                                            ),
                                            "Não encontrado")
                                    )</f>
        <v>0</v>
      </c>
      <c r="S531" s="20">
        <f>R531*G531/1</f>
        <v>0</v>
      </c>
      <c r="T531" s="20">
        <f>IF(
                        C531="INSUMO",
                                        IFERROR(
                                            IF(
                                                INDEX(
                                                    Insumos!C:C,
                                                    MATCH(
                                                        A531&amp;B531,
                                                        Insumos!I:I,
                                                        0)
                                                )="Comissionamento",
                                                INDEX(
                                                    Insumos!F:F,
                                                    MATCH(
                                                        A531&amp;B531,
                                                        Insumos!I:I,
                                                        0)
                                                ),
                                                0
                                            ),
                                            "Não encontrado"),
                                        IFERROR(
                                            INDEX(U:U,
                                                MATCH(
                                                    A531&amp;B531,AG:AG,
                                                    0)
                                            ),
                                            "Não encontrado")
                                    )</f>
        <v>0</v>
      </c>
      <c r="U531" s="20">
        <f>T531*G531/1</f>
        <v>0</v>
      </c>
      <c r="V531" s="20">
        <f>IF(
                        C531="INSUMO",
                                        IFERROR(
                                            IF(
                                                INDEX(
                                                    Insumos!C:C,
                                                    MATCH(
                                                        A531&amp;B531,
                                                        Insumos!I:I,
                                                        0)
                                                )="Verba",
                                                INDEX(
                                                    Insumos!F:F,
                                                    MATCH(
                                                        A531&amp;B531,
                                                        Insumos!I:I,
                                                        0)
                                                ),
                                                0
                                            ),
                                            "Não encontrado"),
                                        IFERROR(
                                            INDEX(W:W,
                                                MATCH(
                                                    A531&amp;B531,AG:AG,
                                                    0)
                                            ),
                                            "Não encontrado")
                                    )</f>
        <v>0</v>
      </c>
      <c r="W531" s="20">
        <f>V531*G531/1</f>
        <v>0</v>
      </c>
      <c r="X531" s="20">
        <f>IF(
                        C531="INSUMO",
                                        IFERROR(
                                            IF(
                                                INDEX(
                                                    Insumos!C:C,
                                                    MATCH(
                                                        A531&amp;B531,
                                                        Insumos!I:I,
                                                        0)
                                                )="Outro",
                                                INDEX(
                                                    Insumos!F:F,
                                                    MATCH(
                                                        A531&amp;B531,
                                                        Insumos!I:I,
                                                        0)
                                                ),
                                                0
                                            ),
                                            "Não encontrado"),
                                        IFERROR(
                                            INDEX(Y:Y,
                                                MATCH(
                                                    A531&amp;B531,AG:AG,
                                                    0)
                                            ),
                                            "Não encontrado")
                                    )</f>
        <v>0</v>
      </c>
      <c r="Y531" s="20">
        <f>X531*G531/1</f>
        <v>0</v>
      </c>
      <c r="Z531" s="20">
        <f>IF(
                            C531="INSUMO",
                            IFERROR(
                                INDEX(
                                    Insumos!F:F,
                                    MATCH(
                                        A531&amp;B531,
                                        Insumos!I:I,
                                        0)
                                ),
                                "Não encontrado"),
                            IFERROR(
                                INDEX(AA:AA,
                                    MATCH(
                                        A531&amp;B531,AG:AG,
                                        0)
                                ),
                                "Não encontrado")
                        )</f>
        <v>24.3325152</v>
      </c>
      <c r="AA531" s="20">
        <f>G531*Z531</f>
        <v>9.7816711103999996</v>
      </c>
      <c r="AB531" s="44"/>
      <c r="AC531" s="44"/>
      <c r="AD531" s="57" t="s">
        <v>89</v>
      </c>
      <c r="AE531" s="70"/>
      <c r="AF531" s="70"/>
    </row>
    <row r="532" spans="1:33" x14ac:dyDescent="0.2">
      <c r="A532" s="59" t="s">
        <v>884</v>
      </c>
      <c r="B532" s="60" t="s">
        <v>98</v>
      </c>
      <c r="C532" s="71" t="s">
        <v>58</v>
      </c>
      <c r="D532" s="61" t="s">
        <v>488</v>
      </c>
      <c r="E532" s="61" t="s">
        <v>885</v>
      </c>
      <c r="F532" s="17" t="s">
        <v>56</v>
      </c>
      <c r="G532" s="17">
        <v>2</v>
      </c>
      <c r="H532" s="21">
        <f>IF(
                        C532="INSUMO",
                                        IFERROR(
                                            IF(
                                                INDEX(
                                                    Insumos!C:C,
                                                    MATCH(
                                                        A532&amp;B532,
                                                        Insumos!I:I,
                                                        0)
                                                )="Material",
                                                INDEX(
                                                    Insumos!F:F,
                                                    MATCH(
                                                        A532&amp;B532,
                                                        Insumos!I:I,
                                                        0)
                                                ),
                                                0
                                            ),
                                            "Não encontrado"),
                                        IFERROR(
                                            INDEX(I:I,
                                                MATCH(
                                                    A532&amp;B532,AG:AG,
                                                    0)
                                            ),
                                            "Não encontrado")
                                    )</f>
        <v>7.72</v>
      </c>
      <c r="I532" s="21">
        <f>H532*G532/1</f>
        <v>15.44</v>
      </c>
      <c r="J532" s="21">
        <f t="shared" si="214"/>
        <v>0</v>
      </c>
      <c r="K532" s="21">
        <f t="shared" si="214"/>
        <v>0</v>
      </c>
      <c r="L532" s="21">
        <f>IF(
                        C532="INSUMO",
                                        IFERROR(
                                            IF(
                                                INDEX(
                                                    Insumos!C:C,
                                                    MATCH(
                                                        A532&amp;B532,
                                                        Insumos!I:I,
                                                        0)
                                                )="Mao_obra",
                                                INDEX(
                                                    Insumos!F:F,
                                                    MATCH(
                                                        A532&amp;B532,
                                                        Insumos!I:I,
                                                        0)
                                                ),
                                                0
                                            ),
                                            "Não encontrado"),
                                        IFERROR(
                                            INDEX(M:M,
                                                MATCH(
                                                    A532&amp;B532,AG:AG,
                                                    0)
                                            ),
                                            "Não encontrado")
                                    )</f>
        <v>0</v>
      </c>
      <c r="M532" s="21">
        <f>L532*G532/1</f>
        <v>0</v>
      </c>
      <c r="N532" s="21">
        <f>IF(
                        C532="INSUMO",
                                        IFERROR(
                                            IF(
                                                INDEX(
                                                    Insumos!C:C,
                                                    MATCH(
                                                        A532&amp;B532,
                                                        Insumos!I:I,
                                                        0)
                                                )="Equipamento",
                                                INDEX(
                                                    Insumos!F:F,
                                                    MATCH(
                                                        A532&amp;B532,
                                                        Insumos!I:I,
                                                        0)
                                                ),
                                                0
                                            ),
                                            "Não encontrado"),
                                        IFERROR(
                                            INDEX(O:O,
                                                MATCH(
                                                    A532&amp;B532,AG:AG,
                                                    0)
                                            ),
                                            "Não encontrado")
                                    )</f>
        <v>0</v>
      </c>
      <c r="O532" s="21">
        <f>N532*G532/1</f>
        <v>0</v>
      </c>
      <c r="P532" s="21">
        <f>IF(
                        C532="INSUMO",
                                        IFERROR(
                                            IF(
                                                INDEX(
                                                    Insumos!C:C,
                                                    MATCH(
                                                        A532&amp;B532,
                                                        Insumos!I:I,
                                                        0)
                                                )="Transporte",
                                                INDEX(
                                                    Insumos!F:F,
                                                    MATCH(
                                                        A532&amp;B532,
                                                        Insumos!I:I,
                                                        0)
                                                ),
                                                0
                                            ),
                                            "Não encontrado"),
                                        IFERROR(
                                            INDEX(Q:Q,
                                                MATCH(
                                                    A532&amp;B532,AG:AG,
                                                    0)
                                            ),
                                            "Não encontrado")
                                    )</f>
        <v>0</v>
      </c>
      <c r="Q532" s="21">
        <f>P532*G532/1</f>
        <v>0</v>
      </c>
      <c r="R532" s="21">
        <f>IF(
                        C532="INSUMO",
                                        IFERROR(
                                            IF(
                                                INDEX(
                                                    Insumos!C:C,
                                                    MATCH(
                                                        A532&amp;B532,
                                                        Insumos!I:I,
                                                        0)
                                                )="Terceirizados",
                                                INDEX(
                                                    Insumos!F:F,
                                                    MATCH(
                                                        A532&amp;B532,
                                                        Insumos!I:I,
                                                        0)
                                                ),
                                                0
                                            ),
                                            "Não encontrado"),
                                        IFERROR(
                                            INDEX(S:S,
                                                MATCH(
                                                    A532&amp;B532,AG:AG,
                                                    0)
                                            ),
                                            "Não encontrado")
                                    )</f>
        <v>0</v>
      </c>
      <c r="S532" s="21">
        <f>R532*G532/1</f>
        <v>0</v>
      </c>
      <c r="T532" s="21">
        <f>IF(
                        C532="INSUMO",
                                        IFERROR(
                                            IF(
                                                INDEX(
                                                    Insumos!C:C,
                                                    MATCH(
                                                        A532&amp;B532,
                                                        Insumos!I:I,
                                                        0)
                                                )="Comissionamento",
                                                INDEX(
                                                    Insumos!F:F,
                                                    MATCH(
                                                        A532&amp;B532,
                                                        Insumos!I:I,
                                                        0)
                                                ),
                                                0
                                            ),
                                            "Não encontrado"),
                                        IFERROR(
                                            INDEX(U:U,
                                                MATCH(
                                                    A532&amp;B532,AG:AG,
                                                    0)
                                            ),
                                            "Não encontrado")
                                    )</f>
        <v>0</v>
      </c>
      <c r="U532" s="21">
        <f>T532*G532/1</f>
        <v>0</v>
      </c>
      <c r="V532" s="21">
        <f>IF(
                        C532="INSUMO",
                                        IFERROR(
                                            IF(
                                                INDEX(
                                                    Insumos!C:C,
                                                    MATCH(
                                                        A532&amp;B532,
                                                        Insumos!I:I,
                                                        0)
                                                )="Verba",
                                                INDEX(
                                                    Insumos!F:F,
                                                    MATCH(
                                                        A532&amp;B532,
                                                        Insumos!I:I,
                                                        0)
                                                ),
                                                0
                                            ),
                                            "Não encontrado"),
                                        IFERROR(
                                            INDEX(W:W,
                                                MATCH(
                                                    A532&amp;B532,AG:AG,
                                                    0)
                                            ),
                                            "Não encontrado")
                                    )</f>
        <v>0</v>
      </c>
      <c r="W532" s="21">
        <f>V532*G532/1</f>
        <v>0</v>
      </c>
      <c r="X532" s="21">
        <f>IF(
                        C532="INSUMO",
                                        IFERROR(
                                            IF(
                                                INDEX(
                                                    Insumos!C:C,
                                                    MATCH(
                                                        A532&amp;B532,
                                                        Insumos!I:I,
                                                        0)
                                                )="Outro",
                                                INDEX(
                                                    Insumos!F:F,
                                                    MATCH(
                                                        A532&amp;B532,
                                                        Insumos!I:I,
                                                        0)
                                                ),
                                                0
                                            ),
                                            "Não encontrado"),
                                        IFERROR(
                                            INDEX(Y:Y,
                                                MATCH(
                                                    A532&amp;B532,AG:AG,
                                                    0)
                                            ),
                                            "Não encontrado")
                                    )</f>
        <v>0</v>
      </c>
      <c r="Y532" s="21">
        <f>X532*G532/1</f>
        <v>0</v>
      </c>
      <c r="Z532" s="21">
        <f>IF(
                            C532="INSUMO",
                            IFERROR(
                                INDEX(
                                    Insumos!F:F,
                                    MATCH(
                                        A532&amp;B532,
                                        Insumos!I:I,
                                        0)
                                ),
                                "Não encontrado"),
                            IFERROR(
                                INDEX(AA:AA,
                                    MATCH(
                                        A532&amp;B532,AG:AG,
                                        0)
                                ),
                                "Não encontrado")
                        )</f>
        <v>7.72</v>
      </c>
      <c r="AA532" s="21">
        <f>G532*Z532</f>
        <v>15.44</v>
      </c>
      <c r="AB532" s="45"/>
      <c r="AC532" s="45"/>
      <c r="AD532" s="61" t="s">
        <v>89</v>
      </c>
      <c r="AE532" s="72"/>
      <c r="AF532" s="72"/>
    </row>
    <row r="533" spans="1:33" ht="63.75" x14ac:dyDescent="0.2">
      <c r="A533" s="63" t="s">
        <v>702</v>
      </c>
      <c r="B533" s="64" t="s">
        <v>98</v>
      </c>
      <c r="C533" s="65" t="s">
        <v>89</v>
      </c>
      <c r="D533" s="66" t="s">
        <v>488</v>
      </c>
      <c r="E533" s="66" t="s">
        <v>703</v>
      </c>
      <c r="F533" s="67" t="s">
        <v>56</v>
      </c>
      <c r="G533" s="22"/>
      <c r="H533" s="23"/>
      <c r="I533" s="23">
        <f>SUM(I534:I537)</f>
        <v>6.0579999999999998</v>
      </c>
      <c r="J533" s="23"/>
      <c r="K533" s="23">
        <f>SUM(K534:K537)</f>
        <v>7.077011967999999</v>
      </c>
      <c r="L533" s="23"/>
      <c r="M533" s="23">
        <f>SUM(M534:M537)</f>
        <v>7.077011967999999</v>
      </c>
      <c r="N533" s="23"/>
      <c r="O533" s="23">
        <f>SUM(O534:O537)</f>
        <v>0</v>
      </c>
      <c r="P533" s="23"/>
      <c r="Q533" s="23">
        <f>SUM(Q534:Q537)</f>
        <v>0</v>
      </c>
      <c r="R533" s="23"/>
      <c r="S533" s="23">
        <f>SUM(S534:S537)</f>
        <v>0</v>
      </c>
      <c r="T533" s="23"/>
      <c r="U533" s="23">
        <f>SUM(U534:U537)</f>
        <v>0</v>
      </c>
      <c r="V533" s="23"/>
      <c r="W533" s="23">
        <f>SUM(W534:W537)</f>
        <v>0</v>
      </c>
      <c r="X533" s="23"/>
      <c r="Y533" s="23">
        <f>SUM(Y534:Y537)</f>
        <v>0</v>
      </c>
      <c r="Z533" s="23"/>
      <c r="AA533" s="23">
        <f>SUM(AA534:AA537)</f>
        <v>13.135011967999999</v>
      </c>
      <c r="AB533" s="43" t="s">
        <v>89</v>
      </c>
      <c r="AC533" s="43"/>
      <c r="AD533" s="66" t="s">
        <v>89</v>
      </c>
      <c r="AE533" s="68" t="s">
        <v>89</v>
      </c>
      <c r="AF533" s="68" t="s">
        <v>659</v>
      </c>
      <c r="AG533" t="str">
        <f>A533&amp;B533&amp;C533</f>
        <v>91946SINAPI</v>
      </c>
    </row>
    <row r="534" spans="1:33" ht="25.5" x14ac:dyDescent="0.2">
      <c r="A534" s="59" t="s">
        <v>653</v>
      </c>
      <c r="B534" s="60" t="s">
        <v>98</v>
      </c>
      <c r="C534" s="71" t="s">
        <v>46</v>
      </c>
      <c r="D534" s="61" t="s">
        <v>488</v>
      </c>
      <c r="E534" s="61" t="s">
        <v>654</v>
      </c>
      <c r="F534" s="17" t="s">
        <v>511</v>
      </c>
      <c r="G534" s="17">
        <v>0.128</v>
      </c>
      <c r="H534" s="21">
        <f>IF(
                        C534="INSUMO",
                                        IFERROR(
                                            IF(
                                                INDEX(
                                                    Insumos!C:C,
                                                    MATCH(
                                                        A534&amp;B534,
                                                        Insumos!I:I,
                                                        0)
                                                )="Material",
                                                INDEX(
                                                    Insumos!F:F,
                                                    MATCH(
                                                        A534&amp;B534,
                                                        Insumos!I:I,
                                                        0)
                                                ),
                                                0
                                            ),
                                            "Não encontrado"),
                                        IFERROR(
                                            INDEX(I:I,
                                                MATCH(
                                                    A534&amp;B534,AG:AG,
                                                    0)
                                            ),
                                            "Não encontrado")
                                    )</f>
        <v>4.25</v>
      </c>
      <c r="I534" s="21">
        <f>H534*G534/1</f>
        <v>0.54400000000000004</v>
      </c>
      <c r="J534" s="21">
        <f t="shared" ref="J534:K537" si="215">T534 + N534 + L534 + X534 + R534 + P534 + V534</f>
        <v>35.206640799999995</v>
      </c>
      <c r="K534" s="21">
        <f t="shared" si="215"/>
        <v>4.5064500223999993</v>
      </c>
      <c r="L534" s="21">
        <f>IF(
                        C534="INSUMO",
                                        IFERROR(
                                            IF(
                                                INDEX(
                                                    Insumos!C:C,
                                                    MATCH(
                                                        A534&amp;B534,
                                                        Insumos!I:I,
                                                        0)
                                                )="Mao_obra",
                                                INDEX(
                                                    Insumos!F:F,
                                                    MATCH(
                                                        A534&amp;B534,
                                                        Insumos!I:I,
                                                        0)
                                                ),
                                                0
                                            ),
                                            "Não encontrado"),
                                        IFERROR(
                                            INDEX(M:M,
                                                MATCH(
                                                    A534&amp;B534,AG:AG,
                                                    0)
                                            ),
                                            "Não encontrado")
                                    )</f>
        <v>35.206640799999995</v>
      </c>
      <c r="M534" s="21">
        <f>L534*G534/1</f>
        <v>4.5064500223999993</v>
      </c>
      <c r="N534" s="21">
        <f>IF(
                        C534="INSUMO",
                                        IFERROR(
                                            IF(
                                                INDEX(
                                                    Insumos!C:C,
                                                    MATCH(
                                                        A534&amp;B534,
                                                        Insumos!I:I,
                                                        0)
                                                )="Equipamento",
                                                INDEX(
                                                    Insumos!F:F,
                                                    MATCH(
                                                        A534&amp;B534,
                                                        Insumos!I:I,
                                                        0)
                                                ),
                                                0
                                            ),
                                            "Não encontrado"),
                                        IFERROR(
                                            INDEX(O:O,
                                                MATCH(
                                                    A534&amp;B534,AG:AG,
                                                    0)
                                            ),
                                            "Não encontrado")
                                    )</f>
        <v>0</v>
      </c>
      <c r="O534" s="21">
        <f>N534*G534/1</f>
        <v>0</v>
      </c>
      <c r="P534" s="21">
        <f>IF(
                        C534="INSUMO",
                                        IFERROR(
                                            IF(
                                                INDEX(
                                                    Insumos!C:C,
                                                    MATCH(
                                                        A534&amp;B534,
                                                        Insumos!I:I,
                                                        0)
                                                )="Transporte",
                                                INDEX(
                                                    Insumos!F:F,
                                                    MATCH(
                                                        A534&amp;B534,
                                                        Insumos!I:I,
                                                        0)
                                                ),
                                                0
                                            ),
                                            "Não encontrado"),
                                        IFERROR(
                                            INDEX(Q:Q,
                                                MATCH(
                                                    A534&amp;B534,AG:AG,
                                                    0)
                                            ),
                                            "Não encontrado")
                                    )</f>
        <v>0</v>
      </c>
      <c r="Q534" s="21">
        <f>P534*G534/1</f>
        <v>0</v>
      </c>
      <c r="R534" s="21">
        <f>IF(
                        C534="INSUMO",
                                        IFERROR(
                                            IF(
                                                INDEX(
                                                    Insumos!C:C,
                                                    MATCH(
                                                        A534&amp;B534,
                                                        Insumos!I:I,
                                                        0)
                                                )="Terceirizados",
                                                INDEX(
                                                    Insumos!F:F,
                                                    MATCH(
                                                        A534&amp;B534,
                                                        Insumos!I:I,
                                                        0)
                                                ),
                                                0
                                            ),
                                            "Não encontrado"),
                                        IFERROR(
                                            INDEX(S:S,
                                                MATCH(
                                                    A534&amp;B534,AG:AG,
                                                    0)
                                            ),
                                            "Não encontrado")
                                    )</f>
        <v>0</v>
      </c>
      <c r="S534" s="21">
        <f>R534*G534/1</f>
        <v>0</v>
      </c>
      <c r="T534" s="21">
        <f>IF(
                        C534="INSUMO",
                                        IFERROR(
                                            IF(
                                                INDEX(
                                                    Insumos!C:C,
                                                    MATCH(
                                                        A534&amp;B534,
                                                        Insumos!I:I,
                                                        0)
                                                )="Comissionamento",
                                                INDEX(
                                                    Insumos!F:F,
                                                    MATCH(
                                                        A534&amp;B534,
                                                        Insumos!I:I,
                                                        0)
                                                ),
                                                0
                                            ),
                                            "Não encontrado"),
                                        IFERROR(
                                            INDEX(U:U,
                                                MATCH(
                                                    A534&amp;B534,AG:AG,
                                                    0)
                                            ),
                                            "Não encontrado")
                                    )</f>
        <v>0</v>
      </c>
      <c r="U534" s="21">
        <f>T534*G534/1</f>
        <v>0</v>
      </c>
      <c r="V534" s="21">
        <f>IF(
                        C534="INSUMO",
                                        IFERROR(
                                            IF(
                                                INDEX(
                                                    Insumos!C:C,
                                                    MATCH(
                                                        A534&amp;B534,
                                                        Insumos!I:I,
                                                        0)
                                                )="Verba",
                                                INDEX(
                                                    Insumos!F:F,
                                                    MATCH(
                                                        A534&amp;B534,
                                                        Insumos!I:I,
                                                        0)
                                                ),
                                                0
                                            ),
                                            "Não encontrado"),
                                        IFERROR(
                                            INDEX(W:W,
                                                MATCH(
                                                    A534&amp;B534,AG:AG,
                                                    0)
                                            ),
                                            "Não encontrado")
                                    )</f>
        <v>0</v>
      </c>
      <c r="W534" s="21">
        <f>V534*G534/1</f>
        <v>0</v>
      </c>
      <c r="X534" s="21">
        <f>IF(
                        C534="INSUMO",
                                        IFERROR(
                                            IF(
                                                INDEX(
                                                    Insumos!C:C,
                                                    MATCH(
                                                        A534&amp;B534,
                                                        Insumos!I:I,
                                                        0)
                                                )="Outro",
                                                INDEX(
                                                    Insumos!F:F,
                                                    MATCH(
                                                        A534&amp;B534,
                                                        Insumos!I:I,
                                                        0)
                                                ),
                                                0
                                            ),
                                            "Não encontrado"),
                                        IFERROR(
                                            INDEX(Y:Y,
                                                MATCH(
                                                    A534&amp;B534,AG:AG,
                                                    0)
                                            ),
                                            "Não encontrado")
                                    )</f>
        <v>0</v>
      </c>
      <c r="Y534" s="21">
        <f>X534*G534/1</f>
        <v>0</v>
      </c>
      <c r="Z534" s="21">
        <f>IF(
                            C534="INSUMO",
                            IFERROR(
                                INDEX(
                                    Insumos!F:F,
                                    MATCH(
                                        A534&amp;B534,
                                        Insumos!I:I,
                                        0)
                                ),
                                "Não encontrado"),
                            IFERROR(
                                INDEX(AA:AA,
                                    MATCH(
                                        A534&amp;B534,AG:AG,
                                        0)
                                ),
                                "Não encontrado")
                        )</f>
        <v>39.456640799999995</v>
      </c>
      <c r="AA534" s="21">
        <f>G534*Z534</f>
        <v>5.0504500223999997</v>
      </c>
      <c r="AB534" s="45"/>
      <c r="AC534" s="45"/>
      <c r="AD534" s="61" t="s">
        <v>89</v>
      </c>
      <c r="AE534" s="72"/>
      <c r="AF534" s="72"/>
    </row>
    <row r="535" spans="1:33" ht="25.5" x14ac:dyDescent="0.2">
      <c r="A535" s="54" t="s">
        <v>655</v>
      </c>
      <c r="B535" s="55" t="s">
        <v>98</v>
      </c>
      <c r="C535" s="69" t="s">
        <v>46</v>
      </c>
      <c r="D535" s="57" t="s">
        <v>488</v>
      </c>
      <c r="E535" s="57" t="s">
        <v>656</v>
      </c>
      <c r="F535" s="16" t="s">
        <v>511</v>
      </c>
      <c r="G535" s="16">
        <v>0.128</v>
      </c>
      <c r="H535" s="20">
        <f>IF(
                        C535="INSUMO",
                                        IFERROR(
                                            IF(
                                                INDEX(
                                                    Insumos!C:C,
                                                    MATCH(
                                                        A535&amp;B535,
                                                        Insumos!I:I,
                                                        0)
                                                )="Material",
                                                INDEX(
                                                    Insumos!F:F,
                                                    MATCH(
                                                        A535&amp;B535,
                                                        Insumos!I:I,
                                                        0)
                                                ),
                                                0
                                            ),
                                            "Não encontrado"),
                                        IFERROR(
                                            INDEX(I:I,
                                                MATCH(
                                                    A535&amp;B535,AG:AG,
                                                    0)
                                            ),
                                            "Não encontrado")
                                    )</f>
        <v>4.25</v>
      </c>
      <c r="I535" s="20">
        <f>H535*G535/1</f>
        <v>0.54400000000000004</v>
      </c>
      <c r="J535" s="20">
        <f t="shared" si="215"/>
        <v>20.0825152</v>
      </c>
      <c r="K535" s="20">
        <f t="shared" si="215"/>
        <v>2.5705619456000002</v>
      </c>
      <c r="L535" s="20">
        <f>IF(
                        C535="INSUMO",
                                        IFERROR(
                                            IF(
                                                INDEX(
                                                    Insumos!C:C,
                                                    MATCH(
                                                        A535&amp;B535,
                                                        Insumos!I:I,
                                                        0)
                                                )="Mao_obra",
                                                INDEX(
                                                    Insumos!F:F,
                                                    MATCH(
                                                        A535&amp;B535,
                                                        Insumos!I:I,
                                                        0)
                                                ),
                                                0
                                            ),
                                            "Não encontrado"),
                                        IFERROR(
                                            INDEX(M:M,
                                                MATCH(
                                                    A535&amp;B535,AG:AG,
                                                    0)
                                            ),
                                            "Não encontrado")
                                    )</f>
        <v>20.0825152</v>
      </c>
      <c r="M535" s="20">
        <f>L535*G535/1</f>
        <v>2.5705619456000002</v>
      </c>
      <c r="N535" s="20">
        <f>IF(
                        C535="INSUMO",
                                        IFERROR(
                                            IF(
                                                INDEX(
                                                    Insumos!C:C,
                                                    MATCH(
                                                        A535&amp;B535,
                                                        Insumos!I:I,
                                                        0)
                                                )="Equipamento",
                                                INDEX(
                                                    Insumos!F:F,
                                                    MATCH(
                                                        A535&amp;B535,
                                                        Insumos!I:I,
                                                        0)
                                                ),
                                                0
                                            ),
                                            "Não encontrado"),
                                        IFERROR(
                                            INDEX(O:O,
                                                MATCH(
                                                    A535&amp;B535,AG:AG,
                                                    0)
                                            ),
                                            "Não encontrado")
                                    )</f>
        <v>0</v>
      </c>
      <c r="O535" s="20">
        <f>N535*G535/1</f>
        <v>0</v>
      </c>
      <c r="P535" s="20">
        <f>IF(
                        C535="INSUMO",
                                        IFERROR(
                                            IF(
                                                INDEX(
                                                    Insumos!C:C,
                                                    MATCH(
                                                        A535&amp;B535,
                                                        Insumos!I:I,
                                                        0)
                                                )="Transporte",
                                                INDEX(
                                                    Insumos!F:F,
                                                    MATCH(
                                                        A535&amp;B535,
                                                        Insumos!I:I,
                                                        0)
                                                ),
                                                0
                                            ),
                                            "Não encontrado"),
                                        IFERROR(
                                            INDEX(Q:Q,
                                                MATCH(
                                                    A535&amp;B535,AG:AG,
                                                    0)
                                            ),
                                            "Não encontrado")
                                    )</f>
        <v>0</v>
      </c>
      <c r="Q535" s="20">
        <f>P535*G535/1</f>
        <v>0</v>
      </c>
      <c r="R535" s="20">
        <f>IF(
                        C535="INSUMO",
                                        IFERROR(
                                            IF(
                                                INDEX(
                                                    Insumos!C:C,
                                                    MATCH(
                                                        A535&amp;B535,
                                                        Insumos!I:I,
                                                        0)
                                                )="Terceirizados",
                                                INDEX(
                                                    Insumos!F:F,
                                                    MATCH(
                                                        A535&amp;B535,
                                                        Insumos!I:I,
                                                        0)
                                                ),
                                                0
                                            ),
                                            "Não encontrado"),
                                        IFERROR(
                                            INDEX(S:S,
                                                MATCH(
                                                    A535&amp;B535,AG:AG,
                                                    0)
                                            ),
                                            "Não encontrado")
                                    )</f>
        <v>0</v>
      </c>
      <c r="S535" s="20">
        <f>R535*G535/1</f>
        <v>0</v>
      </c>
      <c r="T535" s="20">
        <f>IF(
                        C535="INSUMO",
                                        IFERROR(
                                            IF(
                                                INDEX(
                                                    Insumos!C:C,
                                                    MATCH(
                                                        A535&amp;B535,
                                                        Insumos!I:I,
                                                        0)
                                                )="Comissionamento",
                                                INDEX(
                                                    Insumos!F:F,
                                                    MATCH(
                                                        A535&amp;B535,
                                                        Insumos!I:I,
                                                        0)
                                                ),
                                                0
                                            ),
                                            "Não encontrado"),
                                        IFERROR(
                                            INDEX(U:U,
                                                MATCH(
                                                    A535&amp;B535,AG:AG,
                                                    0)
                                            ),
                                            "Não encontrado")
                                    )</f>
        <v>0</v>
      </c>
      <c r="U535" s="20">
        <f>T535*G535/1</f>
        <v>0</v>
      </c>
      <c r="V535" s="20">
        <f>IF(
                        C535="INSUMO",
                                        IFERROR(
                                            IF(
                                                INDEX(
                                                    Insumos!C:C,
                                                    MATCH(
                                                        A535&amp;B535,
                                                        Insumos!I:I,
                                                        0)
                                                )="Verba",
                                                INDEX(
                                                    Insumos!F:F,
                                                    MATCH(
                                                        A535&amp;B535,
                                                        Insumos!I:I,
                                                        0)
                                                ),
                                                0
                                            ),
                                            "Não encontrado"),
                                        IFERROR(
                                            INDEX(W:W,
                                                MATCH(
                                                    A535&amp;B535,AG:AG,
                                                    0)
                                            ),
                                            "Não encontrado")
                                    )</f>
        <v>0</v>
      </c>
      <c r="W535" s="20">
        <f>V535*G535/1</f>
        <v>0</v>
      </c>
      <c r="X535" s="20">
        <f>IF(
                        C535="INSUMO",
                                        IFERROR(
                                            IF(
                                                INDEX(
                                                    Insumos!C:C,
                                                    MATCH(
                                                        A535&amp;B535,
                                                        Insumos!I:I,
                                                        0)
                                                )="Outro",
                                                INDEX(
                                                    Insumos!F:F,
                                                    MATCH(
                                                        A535&amp;B535,
                                                        Insumos!I:I,
                                                        0)
                                                ),
                                                0
                                            ),
                                            "Não encontrado"),
                                        IFERROR(
                                            INDEX(Y:Y,
                                                MATCH(
                                                    A535&amp;B535,AG:AG,
                                                    0)
                                            ),
                                            "Não encontrado")
                                    )</f>
        <v>0</v>
      </c>
      <c r="Y535" s="20">
        <f>X535*G535/1</f>
        <v>0</v>
      </c>
      <c r="Z535" s="20">
        <f>IF(
                            C535="INSUMO",
                            IFERROR(
                                INDEX(
                                    Insumos!F:F,
                                    MATCH(
                                        A535&amp;B535,
                                        Insumos!I:I,
                                        0)
                                ),
                                "Não encontrado"),
                            IFERROR(
                                INDEX(AA:AA,
                                    MATCH(
                                        A535&amp;B535,AG:AG,
                                        0)
                                ),
                                "Não encontrado")
                        )</f>
        <v>24.3325152</v>
      </c>
      <c r="AA535" s="20">
        <f>G535*Z535</f>
        <v>3.1145619456000002</v>
      </c>
      <c r="AB535" s="44"/>
      <c r="AC535" s="44"/>
      <c r="AD535" s="57" t="s">
        <v>89</v>
      </c>
      <c r="AE535" s="70"/>
      <c r="AF535" s="70"/>
    </row>
    <row r="536" spans="1:33" ht="38.25" x14ac:dyDescent="0.2">
      <c r="A536" s="59" t="s">
        <v>886</v>
      </c>
      <c r="B536" s="60" t="s">
        <v>98</v>
      </c>
      <c r="C536" s="71" t="s">
        <v>58</v>
      </c>
      <c r="D536" s="61" t="s">
        <v>488</v>
      </c>
      <c r="E536" s="61" t="s">
        <v>887</v>
      </c>
      <c r="F536" s="17" t="s">
        <v>56</v>
      </c>
      <c r="G536" s="17">
        <v>1</v>
      </c>
      <c r="H536" s="21">
        <f>IF(
                        C536="INSUMO",
                                        IFERROR(
                                            IF(
                                                INDEX(
                                                    Insumos!C:C,
                                                    MATCH(
                                                        A536&amp;B536,
                                                        Insumos!I:I,
                                                        0)
                                                )="Material",
                                                INDEX(
                                                    Insumos!F:F,
                                                    MATCH(
                                                        A536&amp;B536,
                                                        Insumos!I:I,
                                                        0)
                                                ),
                                                0
                                            ),
                                            "Não encontrado"),
                                        IFERROR(
                                            INDEX(I:I,
                                                MATCH(
                                                    A536&amp;B536,AG:AG,
                                                    0)
                                            ),
                                            "Não encontrado")
                                    )</f>
        <v>1.7</v>
      </c>
      <c r="I536" s="21">
        <f>H536*G536/1</f>
        <v>1.7</v>
      </c>
      <c r="J536" s="21">
        <f t="shared" si="215"/>
        <v>0</v>
      </c>
      <c r="K536" s="21">
        <f t="shared" si="215"/>
        <v>0</v>
      </c>
      <c r="L536" s="21">
        <f>IF(
                        C536="INSUMO",
                                        IFERROR(
                                            IF(
                                                INDEX(
                                                    Insumos!C:C,
                                                    MATCH(
                                                        A536&amp;B536,
                                                        Insumos!I:I,
                                                        0)
                                                )="Mao_obra",
                                                INDEX(
                                                    Insumos!F:F,
                                                    MATCH(
                                                        A536&amp;B536,
                                                        Insumos!I:I,
                                                        0)
                                                ),
                                                0
                                            ),
                                            "Não encontrado"),
                                        IFERROR(
                                            INDEX(M:M,
                                                MATCH(
                                                    A536&amp;B536,AG:AG,
                                                    0)
                                            ),
                                            "Não encontrado")
                                    )</f>
        <v>0</v>
      </c>
      <c r="M536" s="21">
        <f>L536*G536/1</f>
        <v>0</v>
      </c>
      <c r="N536" s="21">
        <f>IF(
                        C536="INSUMO",
                                        IFERROR(
                                            IF(
                                                INDEX(
                                                    Insumos!C:C,
                                                    MATCH(
                                                        A536&amp;B536,
                                                        Insumos!I:I,
                                                        0)
                                                )="Equipamento",
                                                INDEX(
                                                    Insumos!F:F,
                                                    MATCH(
                                                        A536&amp;B536,
                                                        Insumos!I:I,
                                                        0)
                                                ),
                                                0
                                            ),
                                            "Não encontrado"),
                                        IFERROR(
                                            INDEX(O:O,
                                                MATCH(
                                                    A536&amp;B536,AG:AG,
                                                    0)
                                            ),
                                            "Não encontrado")
                                    )</f>
        <v>0</v>
      </c>
      <c r="O536" s="21">
        <f>N536*G536/1</f>
        <v>0</v>
      </c>
      <c r="P536" s="21">
        <f>IF(
                        C536="INSUMO",
                                        IFERROR(
                                            IF(
                                                INDEX(
                                                    Insumos!C:C,
                                                    MATCH(
                                                        A536&amp;B536,
                                                        Insumos!I:I,
                                                        0)
                                                )="Transporte",
                                                INDEX(
                                                    Insumos!F:F,
                                                    MATCH(
                                                        A536&amp;B536,
                                                        Insumos!I:I,
                                                        0)
                                                ),
                                                0
                                            ),
                                            "Não encontrado"),
                                        IFERROR(
                                            INDEX(Q:Q,
                                                MATCH(
                                                    A536&amp;B536,AG:AG,
                                                    0)
                                            ),
                                            "Não encontrado")
                                    )</f>
        <v>0</v>
      </c>
      <c r="Q536" s="21">
        <f>P536*G536/1</f>
        <v>0</v>
      </c>
      <c r="R536" s="21">
        <f>IF(
                        C536="INSUMO",
                                        IFERROR(
                                            IF(
                                                INDEX(
                                                    Insumos!C:C,
                                                    MATCH(
                                                        A536&amp;B536,
                                                        Insumos!I:I,
                                                        0)
                                                )="Terceirizados",
                                                INDEX(
                                                    Insumos!F:F,
                                                    MATCH(
                                                        A536&amp;B536,
                                                        Insumos!I:I,
                                                        0)
                                                ),
                                                0
                                            ),
                                            "Não encontrado"),
                                        IFERROR(
                                            INDEX(S:S,
                                                MATCH(
                                                    A536&amp;B536,AG:AG,
                                                    0)
                                            ),
                                            "Não encontrado")
                                    )</f>
        <v>0</v>
      </c>
      <c r="S536" s="21">
        <f>R536*G536/1</f>
        <v>0</v>
      </c>
      <c r="T536" s="21">
        <f>IF(
                        C536="INSUMO",
                                        IFERROR(
                                            IF(
                                                INDEX(
                                                    Insumos!C:C,
                                                    MATCH(
                                                        A536&amp;B536,
                                                        Insumos!I:I,
                                                        0)
                                                )="Comissionamento",
                                                INDEX(
                                                    Insumos!F:F,
                                                    MATCH(
                                                        A536&amp;B536,
                                                        Insumos!I:I,
                                                        0)
                                                ),
                                                0
                                            ),
                                            "Não encontrado"),
                                        IFERROR(
                                            INDEX(U:U,
                                                MATCH(
                                                    A536&amp;B536,AG:AG,
                                                    0)
                                            ),
                                            "Não encontrado")
                                    )</f>
        <v>0</v>
      </c>
      <c r="U536" s="21">
        <f>T536*G536/1</f>
        <v>0</v>
      </c>
      <c r="V536" s="21">
        <f>IF(
                        C536="INSUMO",
                                        IFERROR(
                                            IF(
                                                INDEX(
                                                    Insumos!C:C,
                                                    MATCH(
                                                        A536&amp;B536,
                                                        Insumos!I:I,
                                                        0)
                                                )="Verba",
                                                INDEX(
                                                    Insumos!F:F,
                                                    MATCH(
                                                        A536&amp;B536,
                                                        Insumos!I:I,
                                                        0)
                                                ),
                                                0
                                            ),
                                            "Não encontrado"),
                                        IFERROR(
                                            INDEX(W:W,
                                                MATCH(
                                                    A536&amp;B536,AG:AG,
                                                    0)
                                            ),
                                            "Não encontrado")
                                    )</f>
        <v>0</v>
      </c>
      <c r="W536" s="21">
        <f>V536*G536/1</f>
        <v>0</v>
      </c>
      <c r="X536" s="21">
        <f>IF(
                        C536="INSUMO",
                                        IFERROR(
                                            IF(
                                                INDEX(
                                                    Insumos!C:C,
                                                    MATCH(
                                                        A536&amp;B536,
                                                        Insumos!I:I,
                                                        0)
                                                )="Outro",
                                                INDEX(
                                                    Insumos!F:F,
                                                    MATCH(
                                                        A536&amp;B536,
                                                        Insumos!I:I,
                                                        0)
                                                ),
                                                0
                                            ),
                                            "Não encontrado"),
                                        IFERROR(
                                            INDEX(Y:Y,
                                                MATCH(
                                                    A536&amp;B536,AG:AG,
                                                    0)
                                            ),
                                            "Não encontrado")
                                    )</f>
        <v>0</v>
      </c>
      <c r="Y536" s="21">
        <f>X536*G536/1</f>
        <v>0</v>
      </c>
      <c r="Z536" s="21">
        <f>IF(
                            C536="INSUMO",
                            IFERROR(
                                INDEX(
                                    Insumos!F:F,
                                    MATCH(
                                        A536&amp;B536,
                                        Insumos!I:I,
                                        0)
                                ),
                                "Não encontrado"),
                            IFERROR(
                                INDEX(AA:AA,
                                    MATCH(
                                        A536&amp;B536,AG:AG,
                                        0)
                                ),
                                "Não encontrado")
                        )</f>
        <v>1.7</v>
      </c>
      <c r="AA536" s="21">
        <f>G536*Z536</f>
        <v>1.7</v>
      </c>
      <c r="AB536" s="45"/>
      <c r="AC536" s="45"/>
      <c r="AD536" s="61" t="s">
        <v>89</v>
      </c>
      <c r="AE536" s="72"/>
      <c r="AF536" s="72"/>
    </row>
    <row r="537" spans="1:33" ht="25.5" x14ac:dyDescent="0.2">
      <c r="A537" s="54" t="s">
        <v>888</v>
      </c>
      <c r="B537" s="55" t="s">
        <v>98</v>
      </c>
      <c r="C537" s="69" t="s">
        <v>58</v>
      </c>
      <c r="D537" s="57" t="s">
        <v>488</v>
      </c>
      <c r="E537" s="57" t="s">
        <v>889</v>
      </c>
      <c r="F537" s="16" t="s">
        <v>56</v>
      </c>
      <c r="G537" s="16">
        <v>1</v>
      </c>
      <c r="H537" s="20">
        <f>IF(
                        C537="INSUMO",
                                        IFERROR(
                                            IF(
                                                INDEX(
                                                    Insumos!C:C,
                                                    MATCH(
                                                        A537&amp;B537,
                                                        Insumos!I:I,
                                                        0)
                                                )="Material",
                                                INDEX(
                                                    Insumos!F:F,
                                                    MATCH(
                                                        A537&amp;B537,
                                                        Insumos!I:I,
                                                        0)
                                                ),
                                                0
                                            ),
                                            "Não encontrado"),
                                        IFERROR(
                                            INDEX(I:I,
                                                MATCH(
                                                    A537&amp;B537,AG:AG,
                                                    0)
                                            ),
                                            "Não encontrado")
                                    )</f>
        <v>3.27</v>
      </c>
      <c r="I537" s="20">
        <f>H537*G537/1</f>
        <v>3.27</v>
      </c>
      <c r="J537" s="20">
        <f t="shared" si="215"/>
        <v>0</v>
      </c>
      <c r="K537" s="20">
        <f t="shared" si="215"/>
        <v>0</v>
      </c>
      <c r="L537" s="20">
        <f>IF(
                        C537="INSUMO",
                                        IFERROR(
                                            IF(
                                                INDEX(
                                                    Insumos!C:C,
                                                    MATCH(
                                                        A537&amp;B537,
                                                        Insumos!I:I,
                                                        0)
                                                )="Mao_obra",
                                                INDEX(
                                                    Insumos!F:F,
                                                    MATCH(
                                                        A537&amp;B537,
                                                        Insumos!I:I,
                                                        0)
                                                ),
                                                0
                                            ),
                                            "Não encontrado"),
                                        IFERROR(
                                            INDEX(M:M,
                                                MATCH(
                                                    A537&amp;B537,AG:AG,
                                                    0)
                                            ),
                                            "Não encontrado")
                                    )</f>
        <v>0</v>
      </c>
      <c r="M537" s="20">
        <f>L537*G537/1</f>
        <v>0</v>
      </c>
      <c r="N537" s="20">
        <f>IF(
                        C537="INSUMO",
                                        IFERROR(
                                            IF(
                                                INDEX(
                                                    Insumos!C:C,
                                                    MATCH(
                                                        A537&amp;B537,
                                                        Insumos!I:I,
                                                        0)
                                                )="Equipamento",
                                                INDEX(
                                                    Insumos!F:F,
                                                    MATCH(
                                                        A537&amp;B537,
                                                        Insumos!I:I,
                                                        0)
                                                ),
                                                0
                                            ),
                                            "Não encontrado"),
                                        IFERROR(
                                            INDEX(O:O,
                                                MATCH(
                                                    A537&amp;B537,AG:AG,
                                                    0)
                                            ),
                                            "Não encontrado")
                                    )</f>
        <v>0</v>
      </c>
      <c r="O537" s="20">
        <f>N537*G537/1</f>
        <v>0</v>
      </c>
      <c r="P537" s="20">
        <f>IF(
                        C537="INSUMO",
                                        IFERROR(
                                            IF(
                                                INDEX(
                                                    Insumos!C:C,
                                                    MATCH(
                                                        A537&amp;B537,
                                                        Insumos!I:I,
                                                        0)
                                                )="Transporte",
                                                INDEX(
                                                    Insumos!F:F,
                                                    MATCH(
                                                        A537&amp;B537,
                                                        Insumos!I:I,
                                                        0)
                                                ),
                                                0
                                            ),
                                            "Não encontrado"),
                                        IFERROR(
                                            INDEX(Q:Q,
                                                MATCH(
                                                    A537&amp;B537,AG:AG,
                                                    0)
                                            ),
                                            "Não encontrado")
                                    )</f>
        <v>0</v>
      </c>
      <c r="Q537" s="20">
        <f>P537*G537/1</f>
        <v>0</v>
      </c>
      <c r="R537" s="20">
        <f>IF(
                        C537="INSUMO",
                                        IFERROR(
                                            IF(
                                                INDEX(
                                                    Insumos!C:C,
                                                    MATCH(
                                                        A537&amp;B537,
                                                        Insumos!I:I,
                                                        0)
                                                )="Terceirizados",
                                                INDEX(
                                                    Insumos!F:F,
                                                    MATCH(
                                                        A537&amp;B537,
                                                        Insumos!I:I,
                                                        0)
                                                ),
                                                0
                                            ),
                                            "Não encontrado"),
                                        IFERROR(
                                            INDEX(S:S,
                                                MATCH(
                                                    A537&amp;B537,AG:AG,
                                                    0)
                                            ),
                                            "Não encontrado")
                                    )</f>
        <v>0</v>
      </c>
      <c r="S537" s="20">
        <f>R537*G537/1</f>
        <v>0</v>
      </c>
      <c r="T537" s="20">
        <f>IF(
                        C537="INSUMO",
                                        IFERROR(
                                            IF(
                                                INDEX(
                                                    Insumos!C:C,
                                                    MATCH(
                                                        A537&amp;B537,
                                                        Insumos!I:I,
                                                        0)
                                                )="Comissionamento",
                                                INDEX(
                                                    Insumos!F:F,
                                                    MATCH(
                                                        A537&amp;B537,
                                                        Insumos!I:I,
                                                        0)
                                                ),
                                                0
                                            ),
                                            "Não encontrado"),
                                        IFERROR(
                                            INDEX(U:U,
                                                MATCH(
                                                    A537&amp;B537,AG:AG,
                                                    0)
                                            ),
                                            "Não encontrado")
                                    )</f>
        <v>0</v>
      </c>
      <c r="U537" s="20">
        <f>T537*G537/1</f>
        <v>0</v>
      </c>
      <c r="V537" s="20">
        <f>IF(
                        C537="INSUMO",
                                        IFERROR(
                                            IF(
                                                INDEX(
                                                    Insumos!C:C,
                                                    MATCH(
                                                        A537&amp;B537,
                                                        Insumos!I:I,
                                                        0)
                                                )="Verba",
                                                INDEX(
                                                    Insumos!F:F,
                                                    MATCH(
                                                        A537&amp;B537,
                                                        Insumos!I:I,
                                                        0)
                                                ),
                                                0
                                            ),
                                            "Não encontrado"),
                                        IFERROR(
                                            INDEX(W:W,
                                                MATCH(
                                                    A537&amp;B537,AG:AG,
                                                    0)
                                            ),
                                            "Não encontrado")
                                    )</f>
        <v>0</v>
      </c>
      <c r="W537" s="20">
        <f>V537*G537/1</f>
        <v>0</v>
      </c>
      <c r="X537" s="20">
        <f>IF(
                        C537="INSUMO",
                                        IFERROR(
                                            IF(
                                                INDEX(
                                                    Insumos!C:C,
                                                    MATCH(
                                                        A537&amp;B537,
                                                        Insumos!I:I,
                                                        0)
                                                )="Outro",
                                                INDEX(
                                                    Insumos!F:F,
                                                    MATCH(
                                                        A537&amp;B537,
                                                        Insumos!I:I,
                                                        0)
                                                ),
                                                0
                                            ),
                                            "Não encontrado"),
                                        IFERROR(
                                            INDEX(Y:Y,
                                                MATCH(
                                                    A537&amp;B537,AG:AG,
                                                    0)
                                            ),
                                            "Não encontrado")
                                    )</f>
        <v>0</v>
      </c>
      <c r="Y537" s="20">
        <f>X537*G537/1</f>
        <v>0</v>
      </c>
      <c r="Z537" s="20">
        <f>IF(
                            C537="INSUMO",
                            IFERROR(
                                INDEX(
                                    Insumos!F:F,
                                    MATCH(
                                        A537&amp;B537,
                                        Insumos!I:I,
                                        0)
                                ),
                                "Não encontrado"),
                            IFERROR(
                                INDEX(AA:AA,
                                    MATCH(
                                        A537&amp;B537,AG:AG,
                                        0)
                                ),
                                "Não encontrado")
                        )</f>
        <v>3.27</v>
      </c>
      <c r="AA537" s="20">
        <f>G537*Z537</f>
        <v>3.27</v>
      </c>
      <c r="AB537" s="44"/>
      <c r="AC537" s="44"/>
      <c r="AD537" s="57" t="s">
        <v>89</v>
      </c>
      <c r="AE537" s="70"/>
      <c r="AF537" s="70"/>
    </row>
    <row r="538" spans="1:33" ht="63.75" x14ac:dyDescent="0.2">
      <c r="A538" s="63" t="s">
        <v>704</v>
      </c>
      <c r="B538" s="64" t="s">
        <v>98</v>
      </c>
      <c r="C538" s="65" t="s">
        <v>89</v>
      </c>
      <c r="D538" s="66" t="s">
        <v>488</v>
      </c>
      <c r="E538" s="66" t="s">
        <v>705</v>
      </c>
      <c r="F538" s="67" t="s">
        <v>56</v>
      </c>
      <c r="G538" s="22"/>
      <c r="H538" s="23"/>
      <c r="I538" s="23">
        <f>SUM(I539:I541)</f>
        <v>28.021999999999998</v>
      </c>
      <c r="J538" s="23"/>
      <c r="K538" s="23">
        <f>SUM(K539:K541)</f>
        <v>31.62539723199999</v>
      </c>
      <c r="L538" s="23"/>
      <c r="M538" s="23">
        <f>SUM(M539:M541)</f>
        <v>31.62539723199999</v>
      </c>
      <c r="N538" s="23"/>
      <c r="O538" s="23">
        <f>SUM(O539:O541)</f>
        <v>0</v>
      </c>
      <c r="P538" s="23"/>
      <c r="Q538" s="23">
        <f>SUM(Q539:Q541)</f>
        <v>0</v>
      </c>
      <c r="R538" s="23"/>
      <c r="S538" s="23">
        <f>SUM(S539:S541)</f>
        <v>0</v>
      </c>
      <c r="T538" s="23"/>
      <c r="U538" s="23">
        <f>SUM(U539:U541)</f>
        <v>0</v>
      </c>
      <c r="V538" s="23"/>
      <c r="W538" s="23">
        <f>SUM(W539:W541)</f>
        <v>0</v>
      </c>
      <c r="X538" s="23"/>
      <c r="Y538" s="23">
        <f>SUM(Y539:Y541)</f>
        <v>0</v>
      </c>
      <c r="Z538" s="23"/>
      <c r="AA538" s="23">
        <f>SUM(AA539:AA541)</f>
        <v>59.647397231999989</v>
      </c>
      <c r="AB538" s="43" t="s">
        <v>89</v>
      </c>
      <c r="AC538" s="43"/>
      <c r="AD538" s="66" t="s">
        <v>89</v>
      </c>
      <c r="AE538" s="68" t="s">
        <v>89</v>
      </c>
      <c r="AF538" s="68" t="s">
        <v>659</v>
      </c>
      <c r="AG538" t="str">
        <f>A538&amp;B538&amp;C538</f>
        <v>91966SINAPI</v>
      </c>
    </row>
    <row r="539" spans="1:33" ht="25.5" x14ac:dyDescent="0.2">
      <c r="A539" s="59" t="s">
        <v>653</v>
      </c>
      <c r="B539" s="60" t="s">
        <v>98</v>
      </c>
      <c r="C539" s="71" t="s">
        <v>46</v>
      </c>
      <c r="D539" s="61" t="s">
        <v>488</v>
      </c>
      <c r="E539" s="61" t="s">
        <v>654</v>
      </c>
      <c r="F539" s="17" t="s">
        <v>511</v>
      </c>
      <c r="G539" s="17">
        <v>0.57199999999999995</v>
      </c>
      <c r="H539" s="21">
        <f>IF(
                        C539="INSUMO",
                                        IFERROR(
                                            IF(
                                                INDEX(
                                                    Insumos!C:C,
                                                    MATCH(
                                                        A539&amp;B539,
                                                        Insumos!I:I,
                                                        0)
                                                )="Material",
                                                INDEX(
                                                    Insumos!F:F,
                                                    MATCH(
                                                        A539&amp;B539,
                                                        Insumos!I:I,
                                                        0)
                                                ),
                                                0
                                            ),
                                            "Não encontrado"),
                                        IFERROR(
                                            INDEX(I:I,
                                                MATCH(
                                                    A539&amp;B539,AG:AG,
                                                    0)
                                            ),
                                            "Não encontrado")
                                    )</f>
        <v>4.25</v>
      </c>
      <c r="I539" s="21">
        <f>H539*G539/1</f>
        <v>2.4309999999999996</v>
      </c>
      <c r="J539" s="21">
        <f t="shared" ref="J539:K541" si="216">T539 + N539 + L539 + X539 + R539 + P539 + V539</f>
        <v>35.206640799999995</v>
      </c>
      <c r="K539" s="21">
        <f t="shared" si="216"/>
        <v>20.138198537599994</v>
      </c>
      <c r="L539" s="21">
        <f>IF(
                        C539="INSUMO",
                                        IFERROR(
                                            IF(
                                                INDEX(
                                                    Insumos!C:C,
                                                    MATCH(
                                                        A539&amp;B539,
                                                        Insumos!I:I,
                                                        0)
                                                )="Mao_obra",
                                                INDEX(
                                                    Insumos!F:F,
                                                    MATCH(
                                                        A539&amp;B539,
                                                        Insumos!I:I,
                                                        0)
                                                ),
                                                0
                                            ),
                                            "Não encontrado"),
                                        IFERROR(
                                            INDEX(M:M,
                                                MATCH(
                                                    A539&amp;B539,AG:AG,
                                                    0)
                                            ),
                                            "Não encontrado")
                                    )</f>
        <v>35.206640799999995</v>
      </c>
      <c r="M539" s="21">
        <f>L539*G539/1</f>
        <v>20.138198537599994</v>
      </c>
      <c r="N539" s="21">
        <f>IF(
                        C539="INSUMO",
                                        IFERROR(
                                            IF(
                                                INDEX(
                                                    Insumos!C:C,
                                                    MATCH(
                                                        A539&amp;B539,
                                                        Insumos!I:I,
                                                        0)
                                                )="Equipamento",
                                                INDEX(
                                                    Insumos!F:F,
                                                    MATCH(
                                                        A539&amp;B539,
                                                        Insumos!I:I,
                                                        0)
                                                ),
                                                0
                                            ),
                                            "Não encontrado"),
                                        IFERROR(
                                            INDEX(O:O,
                                                MATCH(
                                                    A539&amp;B539,AG:AG,
                                                    0)
                                            ),
                                            "Não encontrado")
                                    )</f>
        <v>0</v>
      </c>
      <c r="O539" s="21">
        <f>N539*G539/1</f>
        <v>0</v>
      </c>
      <c r="P539" s="21">
        <f>IF(
                        C539="INSUMO",
                                        IFERROR(
                                            IF(
                                                INDEX(
                                                    Insumos!C:C,
                                                    MATCH(
                                                        A539&amp;B539,
                                                        Insumos!I:I,
                                                        0)
                                                )="Transporte",
                                                INDEX(
                                                    Insumos!F:F,
                                                    MATCH(
                                                        A539&amp;B539,
                                                        Insumos!I:I,
                                                        0)
                                                ),
                                                0
                                            ),
                                            "Não encontrado"),
                                        IFERROR(
                                            INDEX(Q:Q,
                                                MATCH(
                                                    A539&amp;B539,AG:AG,
                                                    0)
                                            ),
                                            "Não encontrado")
                                    )</f>
        <v>0</v>
      </c>
      <c r="Q539" s="21">
        <f>P539*G539/1</f>
        <v>0</v>
      </c>
      <c r="R539" s="21">
        <f>IF(
                        C539="INSUMO",
                                        IFERROR(
                                            IF(
                                                INDEX(
                                                    Insumos!C:C,
                                                    MATCH(
                                                        A539&amp;B539,
                                                        Insumos!I:I,
                                                        0)
                                                )="Terceirizados",
                                                INDEX(
                                                    Insumos!F:F,
                                                    MATCH(
                                                        A539&amp;B539,
                                                        Insumos!I:I,
                                                        0)
                                                ),
                                                0
                                            ),
                                            "Não encontrado"),
                                        IFERROR(
                                            INDEX(S:S,
                                                MATCH(
                                                    A539&amp;B539,AG:AG,
                                                    0)
                                            ),
                                            "Não encontrado")
                                    )</f>
        <v>0</v>
      </c>
      <c r="S539" s="21">
        <f>R539*G539/1</f>
        <v>0</v>
      </c>
      <c r="T539" s="21">
        <f>IF(
                        C539="INSUMO",
                                        IFERROR(
                                            IF(
                                                INDEX(
                                                    Insumos!C:C,
                                                    MATCH(
                                                        A539&amp;B539,
                                                        Insumos!I:I,
                                                        0)
                                                )="Comissionamento",
                                                INDEX(
                                                    Insumos!F:F,
                                                    MATCH(
                                                        A539&amp;B539,
                                                        Insumos!I:I,
                                                        0)
                                                ),
                                                0
                                            ),
                                            "Não encontrado"),
                                        IFERROR(
                                            INDEX(U:U,
                                                MATCH(
                                                    A539&amp;B539,AG:AG,
                                                    0)
                                            ),
                                            "Não encontrado")
                                    )</f>
        <v>0</v>
      </c>
      <c r="U539" s="21">
        <f>T539*G539/1</f>
        <v>0</v>
      </c>
      <c r="V539" s="21">
        <f>IF(
                        C539="INSUMO",
                                        IFERROR(
                                            IF(
                                                INDEX(
                                                    Insumos!C:C,
                                                    MATCH(
                                                        A539&amp;B539,
                                                        Insumos!I:I,
                                                        0)
                                                )="Verba",
                                                INDEX(
                                                    Insumos!F:F,
                                                    MATCH(
                                                        A539&amp;B539,
                                                        Insumos!I:I,
                                                        0)
                                                ),
                                                0
                                            ),
                                            "Não encontrado"),
                                        IFERROR(
                                            INDEX(W:W,
                                                MATCH(
                                                    A539&amp;B539,AG:AG,
                                                    0)
                                            ),
                                            "Não encontrado")
                                    )</f>
        <v>0</v>
      </c>
      <c r="W539" s="21">
        <f>V539*G539/1</f>
        <v>0</v>
      </c>
      <c r="X539" s="21">
        <f>IF(
                        C539="INSUMO",
                                        IFERROR(
                                            IF(
                                                INDEX(
                                                    Insumos!C:C,
                                                    MATCH(
                                                        A539&amp;B539,
                                                        Insumos!I:I,
                                                        0)
                                                )="Outro",
                                                INDEX(
                                                    Insumos!F:F,
                                                    MATCH(
                                                        A539&amp;B539,
                                                        Insumos!I:I,
                                                        0)
                                                ),
                                                0
                                            ),
                                            "Não encontrado"),
                                        IFERROR(
                                            INDEX(Y:Y,
                                                MATCH(
                                                    A539&amp;B539,AG:AG,
                                                    0)
                                            ),
                                            "Não encontrado")
                                    )</f>
        <v>0</v>
      </c>
      <c r="Y539" s="21">
        <f>X539*G539/1</f>
        <v>0</v>
      </c>
      <c r="Z539" s="21">
        <f>IF(
                            C539="INSUMO",
                            IFERROR(
                                INDEX(
                                    Insumos!F:F,
                                    MATCH(
                                        A539&amp;B539,
                                        Insumos!I:I,
                                        0)
                                ),
                                "Não encontrado"),
                            IFERROR(
                                INDEX(AA:AA,
                                    MATCH(
                                        A539&amp;B539,AG:AG,
                                        0)
                                ),
                                "Não encontrado")
                        )</f>
        <v>39.456640799999995</v>
      </c>
      <c r="AA539" s="21">
        <f>G539*Z539</f>
        <v>22.569198537599995</v>
      </c>
      <c r="AB539" s="45"/>
      <c r="AC539" s="45"/>
      <c r="AD539" s="61" t="s">
        <v>89</v>
      </c>
      <c r="AE539" s="72"/>
      <c r="AF539" s="72"/>
    </row>
    <row r="540" spans="1:33" ht="25.5" x14ac:dyDescent="0.2">
      <c r="A540" s="54" t="s">
        <v>655</v>
      </c>
      <c r="B540" s="55" t="s">
        <v>98</v>
      </c>
      <c r="C540" s="69" t="s">
        <v>46</v>
      </c>
      <c r="D540" s="57" t="s">
        <v>488</v>
      </c>
      <c r="E540" s="57" t="s">
        <v>656</v>
      </c>
      <c r="F540" s="16" t="s">
        <v>511</v>
      </c>
      <c r="G540" s="16">
        <v>0.57199999999999995</v>
      </c>
      <c r="H540" s="20">
        <f>IF(
                        C540="INSUMO",
                                        IFERROR(
                                            IF(
                                                INDEX(
                                                    Insumos!C:C,
                                                    MATCH(
                                                        A540&amp;B540,
                                                        Insumos!I:I,
                                                        0)
                                                )="Material",
                                                INDEX(
                                                    Insumos!F:F,
                                                    MATCH(
                                                        A540&amp;B540,
                                                        Insumos!I:I,
                                                        0)
                                                ),
                                                0
                                            ),
                                            "Não encontrado"),
                                        IFERROR(
                                            INDEX(I:I,
                                                MATCH(
                                                    A540&amp;B540,AG:AG,
                                                    0)
                                            ),
                                            "Não encontrado")
                                    )</f>
        <v>4.25</v>
      </c>
      <c r="I540" s="20">
        <f>H540*G540/1</f>
        <v>2.4309999999999996</v>
      </c>
      <c r="J540" s="20">
        <f t="shared" si="216"/>
        <v>20.0825152</v>
      </c>
      <c r="K540" s="20">
        <f t="shared" si="216"/>
        <v>11.487198694399998</v>
      </c>
      <c r="L540" s="20">
        <f>IF(
                        C540="INSUMO",
                                        IFERROR(
                                            IF(
                                                INDEX(
                                                    Insumos!C:C,
                                                    MATCH(
                                                        A540&amp;B540,
                                                        Insumos!I:I,
                                                        0)
                                                )="Mao_obra",
                                                INDEX(
                                                    Insumos!F:F,
                                                    MATCH(
                                                        A540&amp;B540,
                                                        Insumos!I:I,
                                                        0)
                                                ),
                                                0
                                            ),
                                            "Não encontrado"),
                                        IFERROR(
                                            INDEX(M:M,
                                                MATCH(
                                                    A540&amp;B540,AG:AG,
                                                    0)
                                            ),
                                            "Não encontrado")
                                    )</f>
        <v>20.0825152</v>
      </c>
      <c r="M540" s="20">
        <f>L540*G540/1</f>
        <v>11.487198694399998</v>
      </c>
      <c r="N540" s="20">
        <f>IF(
                        C540="INSUMO",
                                        IFERROR(
                                            IF(
                                                INDEX(
                                                    Insumos!C:C,
                                                    MATCH(
                                                        A540&amp;B540,
                                                        Insumos!I:I,
                                                        0)
                                                )="Equipamento",
                                                INDEX(
                                                    Insumos!F:F,
                                                    MATCH(
                                                        A540&amp;B540,
                                                        Insumos!I:I,
                                                        0)
                                                ),
                                                0
                                            ),
                                            "Não encontrado"),
                                        IFERROR(
                                            INDEX(O:O,
                                                MATCH(
                                                    A540&amp;B540,AG:AG,
                                                    0)
                                            ),
                                            "Não encontrado")
                                    )</f>
        <v>0</v>
      </c>
      <c r="O540" s="20">
        <f>N540*G540/1</f>
        <v>0</v>
      </c>
      <c r="P540" s="20">
        <f>IF(
                        C540="INSUMO",
                                        IFERROR(
                                            IF(
                                                INDEX(
                                                    Insumos!C:C,
                                                    MATCH(
                                                        A540&amp;B540,
                                                        Insumos!I:I,
                                                        0)
                                                )="Transporte",
                                                INDEX(
                                                    Insumos!F:F,
                                                    MATCH(
                                                        A540&amp;B540,
                                                        Insumos!I:I,
                                                        0)
                                                ),
                                                0
                                            ),
                                            "Não encontrado"),
                                        IFERROR(
                                            INDEX(Q:Q,
                                                MATCH(
                                                    A540&amp;B540,AG:AG,
                                                    0)
                                            ),
                                            "Não encontrado")
                                    )</f>
        <v>0</v>
      </c>
      <c r="Q540" s="20">
        <f>P540*G540/1</f>
        <v>0</v>
      </c>
      <c r="R540" s="20">
        <f>IF(
                        C540="INSUMO",
                                        IFERROR(
                                            IF(
                                                INDEX(
                                                    Insumos!C:C,
                                                    MATCH(
                                                        A540&amp;B540,
                                                        Insumos!I:I,
                                                        0)
                                                )="Terceirizados",
                                                INDEX(
                                                    Insumos!F:F,
                                                    MATCH(
                                                        A540&amp;B540,
                                                        Insumos!I:I,
                                                        0)
                                                ),
                                                0
                                            ),
                                            "Não encontrado"),
                                        IFERROR(
                                            INDEX(S:S,
                                                MATCH(
                                                    A540&amp;B540,AG:AG,
                                                    0)
                                            ),
                                            "Não encontrado")
                                    )</f>
        <v>0</v>
      </c>
      <c r="S540" s="20">
        <f>R540*G540/1</f>
        <v>0</v>
      </c>
      <c r="T540" s="20">
        <f>IF(
                        C540="INSUMO",
                                        IFERROR(
                                            IF(
                                                INDEX(
                                                    Insumos!C:C,
                                                    MATCH(
                                                        A540&amp;B540,
                                                        Insumos!I:I,
                                                        0)
                                                )="Comissionamento",
                                                INDEX(
                                                    Insumos!F:F,
                                                    MATCH(
                                                        A540&amp;B540,
                                                        Insumos!I:I,
                                                        0)
                                                ),
                                                0
                                            ),
                                            "Não encontrado"),
                                        IFERROR(
                                            INDEX(U:U,
                                                MATCH(
                                                    A540&amp;B540,AG:AG,
                                                    0)
                                            ),
                                            "Não encontrado")
                                    )</f>
        <v>0</v>
      </c>
      <c r="U540" s="20">
        <f>T540*G540/1</f>
        <v>0</v>
      </c>
      <c r="V540" s="20">
        <f>IF(
                        C540="INSUMO",
                                        IFERROR(
                                            IF(
                                                INDEX(
                                                    Insumos!C:C,
                                                    MATCH(
                                                        A540&amp;B540,
                                                        Insumos!I:I,
                                                        0)
                                                )="Verba",
                                                INDEX(
                                                    Insumos!F:F,
                                                    MATCH(
                                                        A540&amp;B540,
                                                        Insumos!I:I,
                                                        0)
                                                ),
                                                0
                                            ),
                                            "Não encontrado"),
                                        IFERROR(
                                            INDEX(W:W,
                                                MATCH(
                                                    A540&amp;B540,AG:AG,
                                                    0)
                                            ),
                                            "Não encontrado")
                                    )</f>
        <v>0</v>
      </c>
      <c r="W540" s="20">
        <f>V540*G540/1</f>
        <v>0</v>
      </c>
      <c r="X540" s="20">
        <f>IF(
                        C540="INSUMO",
                                        IFERROR(
                                            IF(
                                                INDEX(
                                                    Insumos!C:C,
                                                    MATCH(
                                                        A540&amp;B540,
                                                        Insumos!I:I,
                                                        0)
                                                )="Outro",
                                                INDEX(
                                                    Insumos!F:F,
                                                    MATCH(
                                                        A540&amp;B540,
                                                        Insumos!I:I,
                                                        0)
                                                ),
                                                0
                                            ),
                                            "Não encontrado"),
                                        IFERROR(
                                            INDEX(Y:Y,
                                                MATCH(
                                                    A540&amp;B540,AG:AG,
                                                    0)
                                            ),
                                            "Não encontrado")
                                    )</f>
        <v>0</v>
      </c>
      <c r="Y540" s="20">
        <f>X540*G540/1</f>
        <v>0</v>
      </c>
      <c r="Z540" s="20">
        <f>IF(
                            C540="INSUMO",
                            IFERROR(
                                INDEX(
                                    Insumos!F:F,
                                    MATCH(
                                        A540&amp;B540,
                                        Insumos!I:I,
                                        0)
                                ),
                                "Não encontrado"),
                            IFERROR(
                                INDEX(AA:AA,
                                    MATCH(
                                        A540&amp;B540,AG:AG,
                                        0)
                                ),
                                "Não encontrado")
                        )</f>
        <v>24.3325152</v>
      </c>
      <c r="AA540" s="20">
        <f>G540*Z540</f>
        <v>13.918198694399999</v>
      </c>
      <c r="AB540" s="44"/>
      <c r="AC540" s="44"/>
      <c r="AD540" s="57" t="s">
        <v>89</v>
      </c>
      <c r="AE540" s="70"/>
      <c r="AF540" s="70"/>
    </row>
    <row r="541" spans="1:33" x14ac:dyDescent="0.2">
      <c r="A541" s="59" t="s">
        <v>884</v>
      </c>
      <c r="B541" s="60" t="s">
        <v>98</v>
      </c>
      <c r="C541" s="71" t="s">
        <v>58</v>
      </c>
      <c r="D541" s="61" t="s">
        <v>488</v>
      </c>
      <c r="E541" s="61" t="s">
        <v>885</v>
      </c>
      <c r="F541" s="17" t="s">
        <v>56</v>
      </c>
      <c r="G541" s="17">
        <v>3</v>
      </c>
      <c r="H541" s="21">
        <f>IF(
                        C541="INSUMO",
                                        IFERROR(
                                            IF(
                                                INDEX(
                                                    Insumos!C:C,
                                                    MATCH(
                                                        A541&amp;B541,
                                                        Insumos!I:I,
                                                        0)
                                                )="Material",
                                                INDEX(
                                                    Insumos!F:F,
                                                    MATCH(
                                                        A541&amp;B541,
                                                        Insumos!I:I,
                                                        0)
                                                ),
                                                0
                                            ),
                                            "Não encontrado"),
                                        IFERROR(
                                            INDEX(I:I,
                                                MATCH(
                                                    A541&amp;B541,AG:AG,
                                                    0)
                                            ),
                                            "Não encontrado")
                                    )</f>
        <v>7.72</v>
      </c>
      <c r="I541" s="21">
        <f>H541*G541/1</f>
        <v>23.16</v>
      </c>
      <c r="J541" s="21">
        <f t="shared" si="216"/>
        <v>0</v>
      </c>
      <c r="K541" s="21">
        <f t="shared" si="216"/>
        <v>0</v>
      </c>
      <c r="L541" s="21">
        <f>IF(
                        C541="INSUMO",
                                        IFERROR(
                                            IF(
                                                INDEX(
                                                    Insumos!C:C,
                                                    MATCH(
                                                        A541&amp;B541,
                                                        Insumos!I:I,
                                                        0)
                                                )="Mao_obra",
                                                INDEX(
                                                    Insumos!F:F,
                                                    MATCH(
                                                        A541&amp;B541,
                                                        Insumos!I:I,
                                                        0)
                                                ),
                                                0
                                            ),
                                            "Não encontrado"),
                                        IFERROR(
                                            INDEX(M:M,
                                                MATCH(
                                                    A541&amp;B541,AG:AG,
                                                    0)
                                            ),
                                            "Não encontrado")
                                    )</f>
        <v>0</v>
      </c>
      <c r="M541" s="21">
        <f>L541*G541/1</f>
        <v>0</v>
      </c>
      <c r="N541" s="21">
        <f>IF(
                        C541="INSUMO",
                                        IFERROR(
                                            IF(
                                                INDEX(
                                                    Insumos!C:C,
                                                    MATCH(
                                                        A541&amp;B541,
                                                        Insumos!I:I,
                                                        0)
                                                )="Equipamento",
                                                INDEX(
                                                    Insumos!F:F,
                                                    MATCH(
                                                        A541&amp;B541,
                                                        Insumos!I:I,
                                                        0)
                                                ),
                                                0
                                            ),
                                            "Não encontrado"),
                                        IFERROR(
                                            INDEX(O:O,
                                                MATCH(
                                                    A541&amp;B541,AG:AG,
                                                    0)
                                            ),
                                            "Não encontrado")
                                    )</f>
        <v>0</v>
      </c>
      <c r="O541" s="21">
        <f>N541*G541/1</f>
        <v>0</v>
      </c>
      <c r="P541" s="21">
        <f>IF(
                        C541="INSUMO",
                                        IFERROR(
                                            IF(
                                                INDEX(
                                                    Insumos!C:C,
                                                    MATCH(
                                                        A541&amp;B541,
                                                        Insumos!I:I,
                                                        0)
                                                )="Transporte",
                                                INDEX(
                                                    Insumos!F:F,
                                                    MATCH(
                                                        A541&amp;B541,
                                                        Insumos!I:I,
                                                        0)
                                                ),
                                                0
                                            ),
                                            "Não encontrado"),
                                        IFERROR(
                                            INDEX(Q:Q,
                                                MATCH(
                                                    A541&amp;B541,AG:AG,
                                                    0)
                                            ),
                                            "Não encontrado")
                                    )</f>
        <v>0</v>
      </c>
      <c r="Q541" s="21">
        <f>P541*G541/1</f>
        <v>0</v>
      </c>
      <c r="R541" s="21">
        <f>IF(
                        C541="INSUMO",
                                        IFERROR(
                                            IF(
                                                INDEX(
                                                    Insumos!C:C,
                                                    MATCH(
                                                        A541&amp;B541,
                                                        Insumos!I:I,
                                                        0)
                                                )="Terceirizados",
                                                INDEX(
                                                    Insumos!F:F,
                                                    MATCH(
                                                        A541&amp;B541,
                                                        Insumos!I:I,
                                                        0)
                                                ),
                                                0
                                            ),
                                            "Não encontrado"),
                                        IFERROR(
                                            INDEX(S:S,
                                                MATCH(
                                                    A541&amp;B541,AG:AG,
                                                    0)
                                            ),
                                            "Não encontrado")
                                    )</f>
        <v>0</v>
      </c>
      <c r="S541" s="21">
        <f>R541*G541/1</f>
        <v>0</v>
      </c>
      <c r="T541" s="21">
        <f>IF(
                        C541="INSUMO",
                                        IFERROR(
                                            IF(
                                                INDEX(
                                                    Insumos!C:C,
                                                    MATCH(
                                                        A541&amp;B541,
                                                        Insumos!I:I,
                                                        0)
                                                )="Comissionamento",
                                                INDEX(
                                                    Insumos!F:F,
                                                    MATCH(
                                                        A541&amp;B541,
                                                        Insumos!I:I,
                                                        0)
                                                ),
                                                0
                                            ),
                                            "Não encontrado"),
                                        IFERROR(
                                            INDEX(U:U,
                                                MATCH(
                                                    A541&amp;B541,AG:AG,
                                                    0)
                                            ),
                                            "Não encontrado")
                                    )</f>
        <v>0</v>
      </c>
      <c r="U541" s="21">
        <f>T541*G541/1</f>
        <v>0</v>
      </c>
      <c r="V541" s="21">
        <f>IF(
                        C541="INSUMO",
                                        IFERROR(
                                            IF(
                                                INDEX(
                                                    Insumos!C:C,
                                                    MATCH(
                                                        A541&amp;B541,
                                                        Insumos!I:I,
                                                        0)
                                                )="Verba",
                                                INDEX(
                                                    Insumos!F:F,
                                                    MATCH(
                                                        A541&amp;B541,
                                                        Insumos!I:I,
                                                        0)
                                                ),
                                                0
                                            ),
                                            "Não encontrado"),
                                        IFERROR(
                                            INDEX(W:W,
                                                MATCH(
                                                    A541&amp;B541,AG:AG,
                                                    0)
                                            ),
                                            "Não encontrado")
                                    )</f>
        <v>0</v>
      </c>
      <c r="W541" s="21">
        <f>V541*G541/1</f>
        <v>0</v>
      </c>
      <c r="X541" s="21">
        <f>IF(
                        C541="INSUMO",
                                        IFERROR(
                                            IF(
                                                INDEX(
                                                    Insumos!C:C,
                                                    MATCH(
                                                        A541&amp;B541,
                                                        Insumos!I:I,
                                                        0)
                                                )="Outro",
                                                INDEX(
                                                    Insumos!F:F,
                                                    MATCH(
                                                        A541&amp;B541,
                                                        Insumos!I:I,
                                                        0)
                                                ),
                                                0
                                            ),
                                            "Não encontrado"),
                                        IFERROR(
                                            INDEX(Y:Y,
                                                MATCH(
                                                    A541&amp;B541,AG:AG,
                                                    0)
                                            ),
                                            "Não encontrado")
                                    )</f>
        <v>0</v>
      </c>
      <c r="Y541" s="21">
        <f>X541*G541/1</f>
        <v>0</v>
      </c>
      <c r="Z541" s="21">
        <f>IF(
                            C541="INSUMO",
                            IFERROR(
                                INDEX(
                                    Insumos!F:F,
                                    MATCH(
                                        A541&amp;B541,
                                        Insumos!I:I,
                                        0)
                                ),
                                "Não encontrado"),
                            IFERROR(
                                INDEX(AA:AA,
                                    MATCH(
                                        A541&amp;B541,AG:AG,
                                        0)
                                ),
                                "Não encontrado")
                        )</f>
        <v>7.72</v>
      </c>
      <c r="AA541" s="21">
        <f>G541*Z541</f>
        <v>23.16</v>
      </c>
      <c r="AB541" s="45"/>
      <c r="AC541" s="45"/>
      <c r="AD541" s="61" t="s">
        <v>89</v>
      </c>
      <c r="AE541" s="72"/>
      <c r="AF541" s="72"/>
    </row>
    <row r="542" spans="1:33" ht="25.5" x14ac:dyDescent="0.2">
      <c r="A542" s="63" t="s">
        <v>759</v>
      </c>
      <c r="B542" s="64" t="s">
        <v>98</v>
      </c>
      <c r="C542" s="65" t="s">
        <v>89</v>
      </c>
      <c r="D542" s="66" t="s">
        <v>488</v>
      </c>
      <c r="E542" s="66" t="s">
        <v>760</v>
      </c>
      <c r="F542" s="67" t="s">
        <v>511</v>
      </c>
      <c r="G542" s="22"/>
      <c r="H542" s="23"/>
      <c r="I542" s="23">
        <f>SUM(I543:I550)</f>
        <v>4.25</v>
      </c>
      <c r="J542" s="23"/>
      <c r="K542" s="23">
        <f>SUM(K543:K550)</f>
        <v>34.775676000000004</v>
      </c>
      <c r="L542" s="23"/>
      <c r="M542" s="23">
        <f>SUM(M543:M550)</f>
        <v>34.775676000000004</v>
      </c>
      <c r="N542" s="23"/>
      <c r="O542" s="23">
        <f>SUM(O543:O550)</f>
        <v>0</v>
      </c>
      <c r="P542" s="23"/>
      <c r="Q542" s="23">
        <f>SUM(Q543:Q550)</f>
        <v>0</v>
      </c>
      <c r="R542" s="23"/>
      <c r="S542" s="23">
        <f>SUM(S543:S550)</f>
        <v>0</v>
      </c>
      <c r="T542" s="23"/>
      <c r="U542" s="23">
        <f>SUM(U543:U550)</f>
        <v>0</v>
      </c>
      <c r="V542" s="23"/>
      <c r="W542" s="23">
        <f>SUM(W543:W550)</f>
        <v>0</v>
      </c>
      <c r="X542" s="23"/>
      <c r="Y542" s="23">
        <f>SUM(Y543:Y550)</f>
        <v>0</v>
      </c>
      <c r="Z542" s="23"/>
      <c r="AA542" s="23">
        <f>SUM(AA543:AA550)</f>
        <v>39.025676000000004</v>
      </c>
      <c r="AB542" s="43" t="s">
        <v>89</v>
      </c>
      <c r="AC542" s="43"/>
      <c r="AD542" s="66" t="s">
        <v>89</v>
      </c>
      <c r="AE542" s="68" t="s">
        <v>89</v>
      </c>
      <c r="AF542" s="68" t="s">
        <v>791</v>
      </c>
      <c r="AG542" t="str">
        <f>A542&amp;B542&amp;C542</f>
        <v>100308SINAPI</v>
      </c>
    </row>
    <row r="543" spans="1:33" ht="25.5" x14ac:dyDescent="0.2">
      <c r="A543" s="59" t="s">
        <v>890</v>
      </c>
      <c r="B543" s="60" t="s">
        <v>98</v>
      </c>
      <c r="C543" s="71" t="s">
        <v>46</v>
      </c>
      <c r="D543" s="61" t="s">
        <v>488</v>
      </c>
      <c r="E543" s="61" t="s">
        <v>891</v>
      </c>
      <c r="F543" s="17" t="s">
        <v>511</v>
      </c>
      <c r="G543" s="17">
        <v>1</v>
      </c>
      <c r="H543" s="21">
        <f>IF(
                        C543="INSUMO",
                                        IFERROR(
                                            IF(
                                                INDEX(
                                                    Insumos!C:C,
                                                    MATCH(
                                                        A543&amp;B543,
                                                        Insumos!I:I,
                                                        0)
                                                )="Material",
                                                INDEX(
                                                    Insumos!F:F,
                                                    MATCH(
                                                        A543&amp;B543,
                                                        Insumos!I:I,
                                                        0)
                                                ),
                                                0
                                            ),
                                            "Não encontrado"),
                                        IFERROR(
                                            INDEX(I:I,
                                                MATCH(
                                                    A543&amp;B543,AG:AG,
                                                    0)
                                            ),
                                            "Não encontrado")
                                    )</f>
        <v>0</v>
      </c>
      <c r="I543" s="21">
        <f t="shared" ref="I543:I550" si="217">H543*G543/1</f>
        <v>0</v>
      </c>
      <c r="J543" s="21">
        <f t="shared" ref="J543:K550" si="218">T543 + N543 + L543 + X543 + R543 + P543 + V543</f>
        <v>0.93567600000000017</v>
      </c>
      <c r="K543" s="21">
        <f t="shared" si="218"/>
        <v>0.93567600000000017</v>
      </c>
      <c r="L543" s="21">
        <f>IF(
                        C543="INSUMO",
                                        IFERROR(
                                            IF(
                                                INDEX(
                                                    Insumos!C:C,
                                                    MATCH(
                                                        A543&amp;B543,
                                                        Insumos!I:I,
                                                        0)
                                                )="Mao_obra",
                                                INDEX(
                                                    Insumos!F:F,
                                                    MATCH(
                                                        A543&amp;B543,
                                                        Insumos!I:I,
                                                        0)
                                                ),
                                                0
                                            ),
                                            "Não encontrado"),
                                        IFERROR(
                                            INDEX(M:M,
                                                MATCH(
                                                    A543&amp;B543,AG:AG,
                                                    0)
                                            ),
                                            "Não encontrado")
                                    )</f>
        <v>0.93567600000000017</v>
      </c>
      <c r="M543" s="21">
        <f t="shared" ref="M543:M550" si="219">L543*G543/1</f>
        <v>0.93567600000000017</v>
      </c>
      <c r="N543" s="21">
        <f>IF(
                        C543="INSUMO",
                                        IFERROR(
                                            IF(
                                                INDEX(
                                                    Insumos!C:C,
                                                    MATCH(
                                                        A543&amp;B543,
                                                        Insumos!I:I,
                                                        0)
                                                )="Equipamento",
                                                INDEX(
                                                    Insumos!F:F,
                                                    MATCH(
                                                        A543&amp;B543,
                                                        Insumos!I:I,
                                                        0)
                                                ),
                                                0
                                            ),
                                            "Não encontrado"),
                                        IFERROR(
                                            INDEX(O:O,
                                                MATCH(
                                                    A543&amp;B543,AG:AG,
                                                    0)
                                            ),
                                            "Não encontrado")
                                    )</f>
        <v>0</v>
      </c>
      <c r="O543" s="21">
        <f t="shared" ref="O543:O550" si="220">N543*G543/1</f>
        <v>0</v>
      </c>
      <c r="P543" s="21">
        <f>IF(
                        C543="INSUMO",
                                        IFERROR(
                                            IF(
                                                INDEX(
                                                    Insumos!C:C,
                                                    MATCH(
                                                        A543&amp;B543,
                                                        Insumos!I:I,
                                                        0)
                                                )="Transporte",
                                                INDEX(
                                                    Insumos!F:F,
                                                    MATCH(
                                                        A543&amp;B543,
                                                        Insumos!I:I,
                                                        0)
                                                ),
                                                0
                                            ),
                                            "Não encontrado"),
                                        IFERROR(
                                            INDEX(Q:Q,
                                                MATCH(
                                                    A543&amp;B543,AG:AG,
                                                    0)
                                            ),
                                            "Não encontrado")
                                    )</f>
        <v>0</v>
      </c>
      <c r="Q543" s="21">
        <f t="shared" ref="Q543:Q550" si="221">P543*G543/1</f>
        <v>0</v>
      </c>
      <c r="R543" s="21">
        <f>IF(
                        C543="INSUMO",
                                        IFERROR(
                                            IF(
                                                INDEX(
                                                    Insumos!C:C,
                                                    MATCH(
                                                        A543&amp;B543,
                                                        Insumos!I:I,
                                                        0)
                                                )="Terceirizados",
                                                INDEX(
                                                    Insumos!F:F,
                                                    MATCH(
                                                        A543&amp;B543,
                                                        Insumos!I:I,
                                                        0)
                                                ),
                                                0
                                            ),
                                            "Não encontrado"),
                                        IFERROR(
                                            INDEX(S:S,
                                                MATCH(
                                                    A543&amp;B543,AG:AG,
                                                    0)
                                            ),
                                            "Não encontrado")
                                    )</f>
        <v>0</v>
      </c>
      <c r="S543" s="21">
        <f t="shared" ref="S543:S550" si="222">R543*G543/1</f>
        <v>0</v>
      </c>
      <c r="T543" s="21">
        <f>IF(
                        C543="INSUMO",
                                        IFERROR(
                                            IF(
                                                INDEX(
                                                    Insumos!C:C,
                                                    MATCH(
                                                        A543&amp;B543,
                                                        Insumos!I:I,
                                                        0)
                                                )="Comissionamento",
                                                INDEX(
                                                    Insumos!F:F,
                                                    MATCH(
                                                        A543&amp;B543,
                                                        Insumos!I:I,
                                                        0)
                                                ),
                                                0
                                            ),
                                            "Não encontrado"),
                                        IFERROR(
                                            INDEX(U:U,
                                                MATCH(
                                                    A543&amp;B543,AG:AG,
                                                    0)
                                            ),
                                            "Não encontrado")
                                    )</f>
        <v>0</v>
      </c>
      <c r="U543" s="21">
        <f t="shared" ref="U543:U550" si="223">T543*G543/1</f>
        <v>0</v>
      </c>
      <c r="V543" s="21">
        <f>IF(
                        C543="INSUMO",
                                        IFERROR(
                                            IF(
                                                INDEX(
                                                    Insumos!C:C,
                                                    MATCH(
                                                        A543&amp;B543,
                                                        Insumos!I:I,
                                                        0)
                                                )="Verba",
                                                INDEX(
                                                    Insumos!F:F,
                                                    MATCH(
                                                        A543&amp;B543,
                                                        Insumos!I:I,
                                                        0)
                                                ),
                                                0
                                            ),
                                            "Não encontrado"),
                                        IFERROR(
                                            INDEX(W:W,
                                                MATCH(
                                                    A543&amp;B543,AG:AG,
                                                    0)
                                            ),
                                            "Não encontrado")
                                    )</f>
        <v>0</v>
      </c>
      <c r="W543" s="21">
        <f t="shared" ref="W543:W550" si="224">V543*G543/1</f>
        <v>0</v>
      </c>
      <c r="X543" s="21">
        <f>IF(
                        C543="INSUMO",
                                        IFERROR(
                                            IF(
                                                INDEX(
                                                    Insumos!C:C,
                                                    MATCH(
                                                        A543&amp;B543,
                                                        Insumos!I:I,
                                                        0)
                                                )="Outro",
                                                INDEX(
                                                    Insumos!F:F,
                                                    MATCH(
                                                        A543&amp;B543,
                                                        Insumos!I:I,
                                                        0)
                                                ),
                                                0
                                            ),
                                            "Não encontrado"),
                                        IFERROR(
                                            INDEX(Y:Y,
                                                MATCH(
                                                    A543&amp;B543,AG:AG,
                                                    0)
                                            ),
                                            "Não encontrado")
                                    )</f>
        <v>0</v>
      </c>
      <c r="Y543" s="21">
        <f t="shared" ref="Y543:Y550" si="225">X543*G543/1</f>
        <v>0</v>
      </c>
      <c r="Z543" s="21">
        <f>IF(
                            C543="INSUMO",
                            IFERROR(
                                INDEX(
                                    Insumos!F:F,
                                    MATCH(
                                        A543&amp;B543,
                                        Insumos!I:I,
                                        0)
                                ),
                                "Não encontrado"),
                            IFERROR(
                                INDEX(AA:AA,
                                    MATCH(
                                        A543&amp;B543,AG:AG,
                                        0)
                                ),
                                "Não encontrado")
                        )</f>
        <v>0.93567600000000017</v>
      </c>
      <c r="AA543" s="21">
        <f t="shared" ref="AA543:AA550" si="226">G543*Z543</f>
        <v>0.93567600000000017</v>
      </c>
      <c r="AB543" s="45"/>
      <c r="AC543" s="45"/>
      <c r="AD543" s="61" t="s">
        <v>89</v>
      </c>
      <c r="AE543" s="72"/>
      <c r="AF543" s="72"/>
    </row>
    <row r="544" spans="1:33" ht="25.5" x14ac:dyDescent="0.2">
      <c r="A544" s="54" t="s">
        <v>855</v>
      </c>
      <c r="B544" s="55" t="s">
        <v>98</v>
      </c>
      <c r="C544" s="69" t="s">
        <v>58</v>
      </c>
      <c r="D544" s="57" t="s">
        <v>488</v>
      </c>
      <c r="E544" s="57" t="s">
        <v>856</v>
      </c>
      <c r="F544" s="16" t="s">
        <v>511</v>
      </c>
      <c r="G544" s="16">
        <v>1</v>
      </c>
      <c r="H544" s="20">
        <f>IF(
                        C544="INSUMO",
                                        IFERROR(
                                            IF(
                                                INDEX(
                                                    Insumos!C:C,
                                                    MATCH(
                                                        A544&amp;B544,
                                                        Insumos!I:I,
                                                        0)
                                                )="Material",
                                                INDEX(
                                                    Insumos!F:F,
                                                    MATCH(
                                                        A544&amp;B544,
                                                        Insumos!I:I,
                                                        0)
                                                ),
                                                0
                                            ),
                                            "Não encontrado"),
                                        IFERROR(
                                            INDEX(I:I,
                                                MATCH(
                                                    A544&amp;B544,AG:AG,
                                                    0)
                                            ),
                                            "Não encontrado")
                                    )</f>
        <v>1.26</v>
      </c>
      <c r="I544" s="20">
        <f t="shared" si="217"/>
        <v>1.26</v>
      </c>
      <c r="J544" s="20">
        <f t="shared" si="218"/>
        <v>0</v>
      </c>
      <c r="K544" s="20">
        <f t="shared" si="218"/>
        <v>0</v>
      </c>
      <c r="L544" s="20">
        <f>IF(
                        C544="INSUMO",
                                        IFERROR(
                                            IF(
                                                INDEX(
                                                    Insumos!C:C,
                                                    MATCH(
                                                        A544&amp;B544,
                                                        Insumos!I:I,
                                                        0)
                                                )="Mao_obra",
                                                INDEX(
                                                    Insumos!F:F,
                                                    MATCH(
                                                        A544&amp;B544,
                                                        Insumos!I:I,
                                                        0)
                                                ),
                                                0
                                            ),
                                            "Não encontrado"),
                                        IFERROR(
                                            INDEX(M:M,
                                                MATCH(
                                                    A544&amp;B544,AG:AG,
                                                    0)
                                            ),
                                            "Não encontrado")
                                    )</f>
        <v>0</v>
      </c>
      <c r="M544" s="20">
        <f t="shared" si="219"/>
        <v>0</v>
      </c>
      <c r="N544" s="20">
        <f>IF(
                        C544="INSUMO",
                                        IFERROR(
                                            IF(
                                                INDEX(
                                                    Insumos!C:C,
                                                    MATCH(
                                                        A544&amp;B544,
                                                        Insumos!I:I,
                                                        0)
                                                )="Equipamento",
                                                INDEX(
                                                    Insumos!F:F,
                                                    MATCH(
                                                        A544&amp;B544,
                                                        Insumos!I:I,
                                                        0)
                                                ),
                                                0
                                            ),
                                            "Não encontrado"),
                                        IFERROR(
                                            INDEX(O:O,
                                                MATCH(
                                                    A544&amp;B544,AG:AG,
                                                    0)
                                            ),
                                            "Não encontrado")
                                    )</f>
        <v>0</v>
      </c>
      <c r="O544" s="20">
        <f t="shared" si="220"/>
        <v>0</v>
      </c>
      <c r="P544" s="20">
        <f>IF(
                        C544="INSUMO",
                                        IFERROR(
                                            IF(
                                                INDEX(
                                                    Insumos!C:C,
                                                    MATCH(
                                                        A544&amp;B544,
                                                        Insumos!I:I,
                                                        0)
                                                )="Transporte",
                                                INDEX(
                                                    Insumos!F:F,
                                                    MATCH(
                                                        A544&amp;B544,
                                                        Insumos!I:I,
                                                        0)
                                                ),
                                                0
                                            ),
                                            "Não encontrado"),
                                        IFERROR(
                                            INDEX(Q:Q,
                                                MATCH(
                                                    A544&amp;B544,AG:AG,
                                                    0)
                                            ),
                                            "Não encontrado")
                                    )</f>
        <v>0</v>
      </c>
      <c r="Q544" s="20">
        <f t="shared" si="221"/>
        <v>0</v>
      </c>
      <c r="R544" s="20">
        <f>IF(
                        C544="INSUMO",
                                        IFERROR(
                                            IF(
                                                INDEX(
                                                    Insumos!C:C,
                                                    MATCH(
                                                        A544&amp;B544,
                                                        Insumos!I:I,
                                                        0)
                                                )="Terceirizados",
                                                INDEX(
                                                    Insumos!F:F,
                                                    MATCH(
                                                        A544&amp;B544,
                                                        Insumos!I:I,
                                                        0)
                                                ),
                                                0
                                            ),
                                            "Não encontrado"),
                                        IFERROR(
                                            INDEX(S:S,
                                                MATCH(
                                                    A544&amp;B544,AG:AG,
                                                    0)
                                            ),
                                            "Não encontrado")
                                    )</f>
        <v>0</v>
      </c>
      <c r="S544" s="20">
        <f t="shared" si="222"/>
        <v>0</v>
      </c>
      <c r="T544" s="20">
        <f>IF(
                        C544="INSUMO",
                                        IFERROR(
                                            IF(
                                                INDEX(
                                                    Insumos!C:C,
                                                    MATCH(
                                                        A544&amp;B544,
                                                        Insumos!I:I,
                                                        0)
                                                )="Comissionamento",
                                                INDEX(
                                                    Insumos!F:F,
                                                    MATCH(
                                                        A544&amp;B544,
                                                        Insumos!I:I,
                                                        0)
                                                ),
                                                0
                                            ),
                                            "Não encontrado"),
                                        IFERROR(
                                            INDEX(U:U,
                                                MATCH(
                                                    A544&amp;B544,AG:AG,
                                                    0)
                                            ),
                                            "Não encontrado")
                                    )</f>
        <v>0</v>
      </c>
      <c r="U544" s="20">
        <f t="shared" si="223"/>
        <v>0</v>
      </c>
      <c r="V544" s="20">
        <f>IF(
                        C544="INSUMO",
                                        IFERROR(
                                            IF(
                                                INDEX(
                                                    Insumos!C:C,
                                                    MATCH(
                                                        A544&amp;B544,
                                                        Insumos!I:I,
                                                        0)
                                                )="Verba",
                                                INDEX(
                                                    Insumos!F:F,
                                                    MATCH(
                                                        A544&amp;B544,
                                                        Insumos!I:I,
                                                        0)
                                                ),
                                                0
                                            ),
                                            "Não encontrado"),
                                        IFERROR(
                                            INDEX(W:W,
                                                MATCH(
                                                    A544&amp;B544,AG:AG,
                                                    0)
                                            ),
                                            "Não encontrado")
                                    )</f>
        <v>0</v>
      </c>
      <c r="W544" s="20">
        <f t="shared" si="224"/>
        <v>0</v>
      </c>
      <c r="X544" s="20">
        <f>IF(
                        C544="INSUMO",
                                        IFERROR(
                                            IF(
                                                INDEX(
                                                    Insumos!C:C,
                                                    MATCH(
                                                        A544&amp;B544,
                                                        Insumos!I:I,
                                                        0)
                                                )="Outro",
                                                INDEX(
                                                    Insumos!F:F,
                                                    MATCH(
                                                        A544&amp;B544,
                                                        Insumos!I:I,
                                                        0)
                                                ),
                                                0
                                            ),
                                            "Não encontrado"),
                                        IFERROR(
                                            INDEX(Y:Y,
                                                MATCH(
                                                    A544&amp;B544,AG:AG,
                                                    0)
                                            ),
                                            "Não encontrado")
                                    )</f>
        <v>0</v>
      </c>
      <c r="Y544" s="20">
        <f t="shared" si="225"/>
        <v>0</v>
      </c>
      <c r="Z544" s="20">
        <f>IF(
                            C544="INSUMO",
                            IFERROR(
                                INDEX(
                                    Insumos!F:F,
                                    MATCH(
                                        A544&amp;B544,
                                        Insumos!I:I,
                                        0)
                                ),
                                "Não encontrado"),
                            IFERROR(
                                INDEX(AA:AA,
                                    MATCH(
                                        A544&amp;B544,AG:AG,
                                        0)
                                ),
                                "Não encontrado")
                        )</f>
        <v>1.26</v>
      </c>
      <c r="AA544" s="20">
        <f t="shared" si="226"/>
        <v>1.26</v>
      </c>
      <c r="AB544" s="44"/>
      <c r="AC544" s="44"/>
      <c r="AD544" s="57" t="s">
        <v>89</v>
      </c>
      <c r="AE544" s="70"/>
      <c r="AF544" s="70"/>
    </row>
    <row r="545" spans="1:33" ht="25.5" x14ac:dyDescent="0.2">
      <c r="A545" s="59" t="s">
        <v>857</v>
      </c>
      <c r="B545" s="60" t="s">
        <v>98</v>
      </c>
      <c r="C545" s="71" t="s">
        <v>58</v>
      </c>
      <c r="D545" s="61" t="s">
        <v>488</v>
      </c>
      <c r="E545" s="61" t="s">
        <v>858</v>
      </c>
      <c r="F545" s="17" t="s">
        <v>511</v>
      </c>
      <c r="G545" s="17">
        <v>1</v>
      </c>
      <c r="H545" s="21">
        <f>IF(
                        C545="INSUMO",
                                        IFERROR(
                                            IF(
                                                INDEX(
                                                    Insumos!C:C,
                                                    MATCH(
                                                        A545&amp;B545,
                                                        Insumos!I:I,
                                                        0)
                                                )="Material",
                                                INDEX(
                                                    Insumos!F:F,
                                                    MATCH(
                                                        A545&amp;B545,
                                                        Insumos!I:I,
                                                        0)
                                                ),
                                                0
                                            ),
                                            "Não encontrado"),
                                        IFERROR(
                                            INDEX(I:I,
                                                MATCH(
                                                    A545&amp;B545,AG:AG,
                                                    0)
                                            ),
                                            "Não encontrado")
                                    )</f>
        <v>0.86</v>
      </c>
      <c r="I545" s="21">
        <f t="shared" si="217"/>
        <v>0.86</v>
      </c>
      <c r="J545" s="21">
        <f t="shared" si="218"/>
        <v>0</v>
      </c>
      <c r="K545" s="21">
        <f t="shared" si="218"/>
        <v>0</v>
      </c>
      <c r="L545" s="21">
        <f>IF(
                        C545="INSUMO",
                                        IFERROR(
                                            IF(
                                                INDEX(
                                                    Insumos!C:C,
                                                    MATCH(
                                                        A545&amp;B545,
                                                        Insumos!I:I,
                                                        0)
                                                )="Mao_obra",
                                                INDEX(
                                                    Insumos!F:F,
                                                    MATCH(
                                                        A545&amp;B545,
                                                        Insumos!I:I,
                                                        0)
                                                ),
                                                0
                                            ),
                                            "Não encontrado"),
                                        IFERROR(
                                            INDEX(M:M,
                                                MATCH(
                                                    A545&amp;B545,AG:AG,
                                                    0)
                                            ),
                                            "Não encontrado")
                                    )</f>
        <v>0</v>
      </c>
      <c r="M545" s="21">
        <f t="shared" si="219"/>
        <v>0</v>
      </c>
      <c r="N545" s="21">
        <f>IF(
                        C545="INSUMO",
                                        IFERROR(
                                            IF(
                                                INDEX(
                                                    Insumos!C:C,
                                                    MATCH(
                                                        A545&amp;B545,
                                                        Insumos!I:I,
                                                        0)
                                                )="Equipamento",
                                                INDEX(
                                                    Insumos!F:F,
                                                    MATCH(
                                                        A545&amp;B545,
                                                        Insumos!I:I,
                                                        0)
                                                ),
                                                0
                                            ),
                                            "Não encontrado"),
                                        IFERROR(
                                            INDEX(O:O,
                                                MATCH(
                                                    A545&amp;B545,AG:AG,
                                                    0)
                                            ),
                                            "Não encontrado")
                                    )</f>
        <v>0</v>
      </c>
      <c r="O545" s="21">
        <f t="shared" si="220"/>
        <v>0</v>
      </c>
      <c r="P545" s="21">
        <f>IF(
                        C545="INSUMO",
                                        IFERROR(
                                            IF(
                                                INDEX(
                                                    Insumos!C:C,
                                                    MATCH(
                                                        A545&amp;B545,
                                                        Insumos!I:I,
                                                        0)
                                                )="Transporte",
                                                INDEX(
                                                    Insumos!F:F,
                                                    MATCH(
                                                        A545&amp;B545,
                                                        Insumos!I:I,
                                                        0)
                                                ),
                                                0
                                            ),
                                            "Não encontrado"),
                                        IFERROR(
                                            INDEX(Q:Q,
                                                MATCH(
                                                    A545&amp;B545,AG:AG,
                                                    0)
                                            ),
                                            "Não encontrado")
                                    )</f>
        <v>0</v>
      </c>
      <c r="Q545" s="21">
        <f t="shared" si="221"/>
        <v>0</v>
      </c>
      <c r="R545" s="21">
        <f>IF(
                        C545="INSUMO",
                                        IFERROR(
                                            IF(
                                                INDEX(
                                                    Insumos!C:C,
                                                    MATCH(
                                                        A545&amp;B545,
                                                        Insumos!I:I,
                                                        0)
                                                )="Terceirizados",
                                                INDEX(
                                                    Insumos!F:F,
                                                    MATCH(
                                                        A545&amp;B545,
                                                        Insumos!I:I,
                                                        0)
                                                ),
                                                0
                                            ),
                                            "Não encontrado"),
                                        IFERROR(
                                            INDEX(S:S,
                                                MATCH(
                                                    A545&amp;B545,AG:AG,
                                                    0)
                                            ),
                                            "Não encontrado")
                                    )</f>
        <v>0</v>
      </c>
      <c r="S545" s="21">
        <f t="shared" si="222"/>
        <v>0</v>
      </c>
      <c r="T545" s="21">
        <f>IF(
                        C545="INSUMO",
                                        IFERROR(
                                            IF(
                                                INDEX(
                                                    Insumos!C:C,
                                                    MATCH(
                                                        A545&amp;B545,
                                                        Insumos!I:I,
                                                        0)
                                                )="Comissionamento",
                                                INDEX(
                                                    Insumos!F:F,
                                                    MATCH(
                                                        A545&amp;B545,
                                                        Insumos!I:I,
                                                        0)
                                                ),
                                                0
                                            ),
                                            "Não encontrado"),
                                        IFERROR(
                                            INDEX(U:U,
                                                MATCH(
                                                    A545&amp;B545,AG:AG,
                                                    0)
                                            ),
                                            "Não encontrado")
                                    )</f>
        <v>0</v>
      </c>
      <c r="U545" s="21">
        <f t="shared" si="223"/>
        <v>0</v>
      </c>
      <c r="V545" s="21">
        <f>IF(
                        C545="INSUMO",
                                        IFERROR(
                                            IF(
                                                INDEX(
                                                    Insumos!C:C,
                                                    MATCH(
                                                        A545&amp;B545,
                                                        Insumos!I:I,
                                                        0)
                                                )="Verba",
                                                INDEX(
                                                    Insumos!F:F,
                                                    MATCH(
                                                        A545&amp;B545,
                                                        Insumos!I:I,
                                                        0)
                                                ),
                                                0
                                            ),
                                            "Não encontrado"),
                                        IFERROR(
                                            INDEX(W:W,
                                                MATCH(
                                                    A545&amp;B545,AG:AG,
                                                    0)
                                            ),
                                            "Não encontrado")
                                    )</f>
        <v>0</v>
      </c>
      <c r="W545" s="21">
        <f t="shared" si="224"/>
        <v>0</v>
      </c>
      <c r="X545" s="21">
        <f>IF(
                        C545="INSUMO",
                                        IFERROR(
                                            IF(
                                                INDEX(
                                                    Insumos!C:C,
                                                    MATCH(
                                                        A545&amp;B545,
                                                        Insumos!I:I,
                                                        0)
                                                )="Outro",
                                                INDEX(
                                                    Insumos!F:F,
                                                    MATCH(
                                                        A545&amp;B545,
                                                        Insumos!I:I,
                                                        0)
                                                ),
                                                0
                                            ),
                                            "Não encontrado"),
                                        IFERROR(
                                            INDEX(Y:Y,
                                                MATCH(
                                                    A545&amp;B545,AG:AG,
                                                    0)
                                            ),
                                            "Não encontrado")
                                    )</f>
        <v>0</v>
      </c>
      <c r="Y545" s="21">
        <f t="shared" si="225"/>
        <v>0</v>
      </c>
      <c r="Z545" s="21">
        <f>IF(
                            C545="INSUMO",
                            IFERROR(
                                INDEX(
                                    Insumos!F:F,
                                    MATCH(
                                        A545&amp;B545,
                                        Insumos!I:I,
                                        0)
                                ),
                                "Não encontrado"),
                            IFERROR(
                                INDEX(AA:AA,
                                    MATCH(
                                        A545&amp;B545,AG:AG,
                                        0)
                                ),
                                "Não encontrado")
                        )</f>
        <v>0.86</v>
      </c>
      <c r="AA545" s="21">
        <f t="shared" si="226"/>
        <v>0.86</v>
      </c>
      <c r="AB545" s="45"/>
      <c r="AC545" s="45"/>
      <c r="AD545" s="61" t="s">
        <v>89</v>
      </c>
      <c r="AE545" s="72"/>
      <c r="AF545" s="72"/>
    </row>
    <row r="546" spans="1:33" x14ac:dyDescent="0.2">
      <c r="A546" s="54" t="s">
        <v>798</v>
      </c>
      <c r="B546" s="55" t="s">
        <v>98</v>
      </c>
      <c r="C546" s="69" t="s">
        <v>58</v>
      </c>
      <c r="D546" s="57" t="s">
        <v>488</v>
      </c>
      <c r="E546" s="57" t="s">
        <v>799</v>
      </c>
      <c r="F546" s="16" t="s">
        <v>511</v>
      </c>
      <c r="G546" s="16">
        <v>1</v>
      </c>
      <c r="H546" s="20">
        <f>IF(
                        C546="INSUMO",
                                        IFERROR(
                                            IF(
                                                INDEX(
                                                    Insumos!C:C,
                                                    MATCH(
                                                        A546&amp;B546,
                                                        Insumos!I:I,
                                                        0)
                                                )="Material",
                                                INDEX(
                                                    Insumos!F:F,
                                                    MATCH(
                                                        A546&amp;B546,
                                                        Insumos!I:I,
                                                        0)
                                                ),
                                                0
                                            ),
                                            "Não encontrado"),
                                        IFERROR(
                                            INDEX(I:I,
                                                MATCH(
                                                    A546&amp;B546,AG:AG,
                                                    0)
                                            ),
                                            "Não encontrado")
                                    )</f>
        <v>0.08</v>
      </c>
      <c r="I546" s="20">
        <f t="shared" si="217"/>
        <v>0.08</v>
      </c>
      <c r="J546" s="20">
        <f t="shared" si="218"/>
        <v>0</v>
      </c>
      <c r="K546" s="20">
        <f t="shared" si="218"/>
        <v>0</v>
      </c>
      <c r="L546" s="20">
        <f>IF(
                        C546="INSUMO",
                                        IFERROR(
                                            IF(
                                                INDEX(
                                                    Insumos!C:C,
                                                    MATCH(
                                                        A546&amp;B546,
                                                        Insumos!I:I,
                                                        0)
                                                )="Mao_obra",
                                                INDEX(
                                                    Insumos!F:F,
                                                    MATCH(
                                                        A546&amp;B546,
                                                        Insumos!I:I,
                                                        0)
                                                ),
                                                0
                                            ),
                                            "Não encontrado"),
                                        IFERROR(
                                            INDEX(M:M,
                                                MATCH(
                                                    A546&amp;B546,AG:AG,
                                                    0)
                                            ),
                                            "Não encontrado")
                                    )</f>
        <v>0</v>
      </c>
      <c r="M546" s="20">
        <f t="shared" si="219"/>
        <v>0</v>
      </c>
      <c r="N546" s="20">
        <f>IF(
                        C546="INSUMO",
                                        IFERROR(
                                            IF(
                                                INDEX(
                                                    Insumos!C:C,
                                                    MATCH(
                                                        A546&amp;B546,
                                                        Insumos!I:I,
                                                        0)
                                                )="Equipamento",
                                                INDEX(
                                                    Insumos!F:F,
                                                    MATCH(
                                                        A546&amp;B546,
                                                        Insumos!I:I,
                                                        0)
                                                ),
                                                0
                                            ),
                                            "Não encontrado"),
                                        IFERROR(
                                            INDEX(O:O,
                                                MATCH(
                                                    A546&amp;B546,AG:AG,
                                                    0)
                                            ),
                                            "Não encontrado")
                                    )</f>
        <v>0</v>
      </c>
      <c r="O546" s="20">
        <f t="shared" si="220"/>
        <v>0</v>
      </c>
      <c r="P546" s="20">
        <f>IF(
                        C546="INSUMO",
                                        IFERROR(
                                            IF(
                                                INDEX(
                                                    Insumos!C:C,
                                                    MATCH(
                                                        A546&amp;B546,
                                                        Insumos!I:I,
                                                        0)
                                                )="Transporte",
                                                INDEX(
                                                    Insumos!F:F,
                                                    MATCH(
                                                        A546&amp;B546,
                                                        Insumos!I:I,
                                                        0)
                                                ),
                                                0
                                            ),
                                            "Não encontrado"),
                                        IFERROR(
                                            INDEX(Q:Q,
                                                MATCH(
                                                    A546&amp;B546,AG:AG,
                                                    0)
                                            ),
                                            "Não encontrado")
                                    )</f>
        <v>0</v>
      </c>
      <c r="Q546" s="20">
        <f t="shared" si="221"/>
        <v>0</v>
      </c>
      <c r="R546" s="20">
        <f>IF(
                        C546="INSUMO",
                                        IFERROR(
                                            IF(
                                                INDEX(
                                                    Insumos!C:C,
                                                    MATCH(
                                                        A546&amp;B546,
                                                        Insumos!I:I,
                                                        0)
                                                )="Terceirizados",
                                                INDEX(
                                                    Insumos!F:F,
                                                    MATCH(
                                                        A546&amp;B546,
                                                        Insumos!I:I,
                                                        0)
                                                ),
                                                0
                                            ),
                                            "Não encontrado"),
                                        IFERROR(
                                            INDEX(S:S,
                                                MATCH(
                                                    A546&amp;B546,AG:AG,
                                                    0)
                                            ),
                                            "Não encontrado")
                                    )</f>
        <v>0</v>
      </c>
      <c r="S546" s="20">
        <f t="shared" si="222"/>
        <v>0</v>
      </c>
      <c r="T546" s="20">
        <f>IF(
                        C546="INSUMO",
                                        IFERROR(
                                            IF(
                                                INDEX(
                                                    Insumos!C:C,
                                                    MATCH(
                                                        A546&amp;B546,
                                                        Insumos!I:I,
                                                        0)
                                                )="Comissionamento",
                                                INDEX(
                                                    Insumos!F:F,
                                                    MATCH(
                                                        A546&amp;B546,
                                                        Insumos!I:I,
                                                        0)
                                                ),
                                                0
                                            ),
                                            "Não encontrado"),
                                        IFERROR(
                                            INDEX(U:U,
                                                MATCH(
                                                    A546&amp;B546,AG:AG,
                                                    0)
                                            ),
                                            "Não encontrado")
                                    )</f>
        <v>0</v>
      </c>
      <c r="U546" s="20">
        <f t="shared" si="223"/>
        <v>0</v>
      </c>
      <c r="V546" s="20">
        <f>IF(
                        C546="INSUMO",
                                        IFERROR(
                                            IF(
                                                INDEX(
                                                    Insumos!C:C,
                                                    MATCH(
                                                        A546&amp;B546,
                                                        Insumos!I:I,
                                                        0)
                                                )="Verba",
                                                INDEX(
                                                    Insumos!F:F,
                                                    MATCH(
                                                        A546&amp;B546,
                                                        Insumos!I:I,
                                                        0)
                                                ),
                                                0
                                            ),
                                            "Não encontrado"),
                                        IFERROR(
                                            INDEX(W:W,
                                                MATCH(
                                                    A546&amp;B546,AG:AG,
                                                    0)
                                            ),
                                            "Não encontrado")
                                    )</f>
        <v>0</v>
      </c>
      <c r="W546" s="20">
        <f t="shared" si="224"/>
        <v>0</v>
      </c>
      <c r="X546" s="20">
        <f>IF(
                        C546="INSUMO",
                                        IFERROR(
                                            IF(
                                                INDEX(
                                                    Insumos!C:C,
                                                    MATCH(
                                                        A546&amp;B546,
                                                        Insumos!I:I,
                                                        0)
                                                )="Outro",
                                                INDEX(
                                                    Insumos!F:F,
                                                    MATCH(
                                                        A546&amp;B546,
                                                        Insumos!I:I,
                                                        0)
                                                ),
                                                0
                                            ),
                                            "Não encontrado"),
                                        IFERROR(
                                            INDEX(Y:Y,
                                                MATCH(
                                                    A546&amp;B546,AG:AG,
                                                    0)
                                            ),
                                            "Não encontrado")
                                    )</f>
        <v>0</v>
      </c>
      <c r="Y546" s="20">
        <f t="shared" si="225"/>
        <v>0</v>
      </c>
      <c r="Z546" s="20">
        <f>IF(
                            C546="INSUMO",
                            IFERROR(
                                INDEX(
                                    Insumos!F:F,
                                    MATCH(
                                        A546&amp;B546,
                                        Insumos!I:I,
                                        0)
                                ),
                                "Não encontrado"),
                            IFERROR(
                                INDEX(AA:AA,
                                    MATCH(
                                        A546&amp;B546,AG:AG,
                                        0)
                                ),
                                "Não encontrado")
                        )</f>
        <v>0.08</v>
      </c>
      <c r="AA546" s="20">
        <f t="shared" si="226"/>
        <v>0.08</v>
      </c>
      <c r="AB546" s="44"/>
      <c r="AC546" s="44"/>
      <c r="AD546" s="57" t="s">
        <v>89</v>
      </c>
      <c r="AE546" s="70"/>
      <c r="AF546" s="70"/>
    </row>
    <row r="547" spans="1:33" x14ac:dyDescent="0.2">
      <c r="A547" s="59" t="s">
        <v>800</v>
      </c>
      <c r="B547" s="60" t="s">
        <v>98</v>
      </c>
      <c r="C547" s="71" t="s">
        <v>58</v>
      </c>
      <c r="D547" s="61" t="s">
        <v>488</v>
      </c>
      <c r="E547" s="61" t="s">
        <v>801</v>
      </c>
      <c r="F547" s="17" t="s">
        <v>511</v>
      </c>
      <c r="G547" s="17">
        <v>1</v>
      </c>
      <c r="H547" s="21">
        <f>IF(
                        C547="INSUMO",
                                        IFERROR(
                                            IF(
                                                INDEX(
                                                    Insumos!C:C,
                                                    MATCH(
                                                        A547&amp;B547,
                                                        Insumos!I:I,
                                                        0)
                                                )="Material",
                                                INDEX(
                                                    Insumos!F:F,
                                                    MATCH(
                                                        A547&amp;B547,
                                                        Insumos!I:I,
                                                        0)
                                                ),
                                                0
                                            ),
                                            "Não encontrado"),
                                        IFERROR(
                                            INDEX(I:I,
                                                MATCH(
                                                    A547&amp;B547,AG:AG,
                                                    0)
                                            ),
                                            "Não encontrado")
                                    )</f>
        <v>1.43</v>
      </c>
      <c r="I547" s="21">
        <f t="shared" si="217"/>
        <v>1.43</v>
      </c>
      <c r="J547" s="21">
        <f t="shared" si="218"/>
        <v>0</v>
      </c>
      <c r="K547" s="21">
        <f t="shared" si="218"/>
        <v>0</v>
      </c>
      <c r="L547" s="21">
        <f>IF(
                        C547="INSUMO",
                                        IFERROR(
                                            IF(
                                                INDEX(
                                                    Insumos!C:C,
                                                    MATCH(
                                                        A547&amp;B547,
                                                        Insumos!I:I,
                                                        0)
                                                )="Mao_obra",
                                                INDEX(
                                                    Insumos!F:F,
                                                    MATCH(
                                                        A547&amp;B547,
                                                        Insumos!I:I,
                                                        0)
                                                ),
                                                0
                                            ),
                                            "Não encontrado"),
                                        IFERROR(
                                            INDEX(M:M,
                                                MATCH(
                                                    A547&amp;B547,AG:AG,
                                                    0)
                                            ),
                                            "Não encontrado")
                                    )</f>
        <v>0</v>
      </c>
      <c r="M547" s="21">
        <f t="shared" si="219"/>
        <v>0</v>
      </c>
      <c r="N547" s="21">
        <f>IF(
                        C547="INSUMO",
                                        IFERROR(
                                            IF(
                                                INDEX(
                                                    Insumos!C:C,
                                                    MATCH(
                                                        A547&amp;B547,
                                                        Insumos!I:I,
                                                        0)
                                                )="Equipamento",
                                                INDEX(
                                                    Insumos!F:F,
                                                    MATCH(
                                                        A547&amp;B547,
                                                        Insumos!I:I,
                                                        0)
                                                ),
                                                0
                                            ),
                                            "Não encontrado"),
                                        IFERROR(
                                            INDEX(O:O,
                                                MATCH(
                                                    A547&amp;B547,AG:AG,
                                                    0)
                                            ),
                                            "Não encontrado")
                                    )</f>
        <v>0</v>
      </c>
      <c r="O547" s="21">
        <f t="shared" si="220"/>
        <v>0</v>
      </c>
      <c r="P547" s="21">
        <f>IF(
                        C547="INSUMO",
                                        IFERROR(
                                            IF(
                                                INDEX(
                                                    Insumos!C:C,
                                                    MATCH(
                                                        A547&amp;B547,
                                                        Insumos!I:I,
                                                        0)
                                                )="Transporte",
                                                INDEX(
                                                    Insumos!F:F,
                                                    MATCH(
                                                        A547&amp;B547,
                                                        Insumos!I:I,
                                                        0)
                                                ),
                                                0
                                            ),
                                            "Não encontrado"),
                                        IFERROR(
                                            INDEX(Q:Q,
                                                MATCH(
                                                    A547&amp;B547,AG:AG,
                                                    0)
                                            ),
                                            "Não encontrado")
                                    )</f>
        <v>0</v>
      </c>
      <c r="Q547" s="21">
        <f t="shared" si="221"/>
        <v>0</v>
      </c>
      <c r="R547" s="21">
        <f>IF(
                        C547="INSUMO",
                                        IFERROR(
                                            IF(
                                                INDEX(
                                                    Insumos!C:C,
                                                    MATCH(
                                                        A547&amp;B547,
                                                        Insumos!I:I,
                                                        0)
                                                )="Terceirizados",
                                                INDEX(
                                                    Insumos!F:F,
                                                    MATCH(
                                                        A547&amp;B547,
                                                        Insumos!I:I,
                                                        0)
                                                ),
                                                0
                                            ),
                                            "Não encontrado"),
                                        IFERROR(
                                            INDEX(S:S,
                                                MATCH(
                                                    A547&amp;B547,AG:AG,
                                                    0)
                                            ),
                                            "Não encontrado")
                                    )</f>
        <v>0</v>
      </c>
      <c r="S547" s="21">
        <f t="shared" si="222"/>
        <v>0</v>
      </c>
      <c r="T547" s="21">
        <f>IF(
                        C547="INSUMO",
                                        IFERROR(
                                            IF(
                                                INDEX(
                                                    Insumos!C:C,
                                                    MATCH(
                                                        A547&amp;B547,
                                                        Insumos!I:I,
                                                        0)
                                                )="Comissionamento",
                                                INDEX(
                                                    Insumos!F:F,
                                                    MATCH(
                                                        A547&amp;B547,
                                                        Insumos!I:I,
                                                        0)
                                                ),
                                                0
                                            ),
                                            "Não encontrado"),
                                        IFERROR(
                                            INDEX(U:U,
                                                MATCH(
                                                    A547&amp;B547,AG:AG,
                                                    0)
                                            ),
                                            "Não encontrado")
                                    )</f>
        <v>0</v>
      </c>
      <c r="U547" s="21">
        <f t="shared" si="223"/>
        <v>0</v>
      </c>
      <c r="V547" s="21">
        <f>IF(
                        C547="INSUMO",
                                        IFERROR(
                                            IF(
                                                INDEX(
                                                    Insumos!C:C,
                                                    MATCH(
                                                        A547&amp;B547,
                                                        Insumos!I:I,
                                                        0)
                                                )="Verba",
                                                INDEX(
                                                    Insumos!F:F,
                                                    MATCH(
                                                        A547&amp;B547,
                                                        Insumos!I:I,
                                                        0)
                                                ),
                                                0
                                            ),
                                            "Não encontrado"),
                                        IFERROR(
                                            INDEX(W:W,
                                                MATCH(
                                                    A547&amp;B547,AG:AG,
                                                    0)
                                            ),
                                            "Não encontrado")
                                    )</f>
        <v>0</v>
      </c>
      <c r="W547" s="21">
        <f t="shared" si="224"/>
        <v>0</v>
      </c>
      <c r="X547" s="21">
        <f>IF(
                        C547="INSUMO",
                                        IFERROR(
                                            IF(
                                                INDEX(
                                                    Insumos!C:C,
                                                    MATCH(
                                                        A547&amp;B547,
                                                        Insumos!I:I,
                                                        0)
                                                )="Outro",
                                                INDEX(
                                                    Insumos!F:F,
                                                    MATCH(
                                                        A547&amp;B547,
                                                        Insumos!I:I,
                                                        0)
                                                ),
                                                0
                                            ),
                                            "Não encontrado"),
                                        IFERROR(
                                            INDEX(Y:Y,
                                                MATCH(
                                                    A547&amp;B547,AG:AG,
                                                    0)
                                            ),
                                            "Não encontrado")
                                    )</f>
        <v>0</v>
      </c>
      <c r="Y547" s="21">
        <f t="shared" si="225"/>
        <v>0</v>
      </c>
      <c r="Z547" s="21">
        <f>IF(
                            C547="INSUMO",
                            IFERROR(
                                INDEX(
                                    Insumos!F:F,
                                    MATCH(
                                        A547&amp;B547,
                                        Insumos!I:I,
                                        0)
                                ),
                                "Não encontrado"),
                            IFERROR(
                                INDEX(AA:AA,
                                    MATCH(
                                        A547&amp;B547,AG:AG,
                                        0)
                                ),
                                "Não encontrado")
                        )</f>
        <v>1.43</v>
      </c>
      <c r="AA547" s="21">
        <f t="shared" si="226"/>
        <v>1.43</v>
      </c>
      <c r="AB547" s="45"/>
      <c r="AC547" s="45"/>
      <c r="AD547" s="61" t="s">
        <v>89</v>
      </c>
      <c r="AE547" s="72"/>
      <c r="AF547" s="72"/>
    </row>
    <row r="548" spans="1:33" ht="25.5" x14ac:dyDescent="0.2">
      <c r="A548" s="54" t="s">
        <v>802</v>
      </c>
      <c r="B548" s="55" t="s">
        <v>98</v>
      </c>
      <c r="C548" s="69" t="s">
        <v>58</v>
      </c>
      <c r="D548" s="57" t="s">
        <v>488</v>
      </c>
      <c r="E548" s="57" t="s">
        <v>803</v>
      </c>
      <c r="F548" s="16" t="s">
        <v>511</v>
      </c>
      <c r="G548" s="16">
        <v>1</v>
      </c>
      <c r="H548" s="20">
        <f>IF(
                        C548="INSUMO",
                                        IFERROR(
                                            IF(
                                                INDEX(
                                                    Insumos!C:C,
                                                    MATCH(
                                                        A548&amp;B548,
                                                        Insumos!I:I,
                                                        0)
                                                )="Material",
                                                INDEX(
                                                    Insumos!F:F,
                                                    MATCH(
                                                        A548&amp;B548,
                                                        Insumos!I:I,
                                                        0)
                                                ),
                                                0
                                            ),
                                            "Não encontrado"),
                                        IFERROR(
                                            INDEX(I:I,
                                                MATCH(
                                                    A548&amp;B548,AG:AG,
                                                    0)
                                            ),
                                            "Não encontrado")
                                    )</f>
        <v>0.61</v>
      </c>
      <c r="I548" s="20">
        <f t="shared" si="217"/>
        <v>0.61</v>
      </c>
      <c r="J548" s="20">
        <f t="shared" si="218"/>
        <v>0</v>
      </c>
      <c r="K548" s="20">
        <f t="shared" si="218"/>
        <v>0</v>
      </c>
      <c r="L548" s="20">
        <f>IF(
                        C548="INSUMO",
                                        IFERROR(
                                            IF(
                                                INDEX(
                                                    Insumos!C:C,
                                                    MATCH(
                                                        A548&amp;B548,
                                                        Insumos!I:I,
                                                        0)
                                                )="Mao_obra",
                                                INDEX(
                                                    Insumos!F:F,
                                                    MATCH(
                                                        A548&amp;B548,
                                                        Insumos!I:I,
                                                        0)
                                                ),
                                                0
                                            ),
                                            "Não encontrado"),
                                        IFERROR(
                                            INDEX(M:M,
                                                MATCH(
                                                    A548&amp;B548,AG:AG,
                                                    0)
                                            ),
                                            "Não encontrado")
                                    )</f>
        <v>0</v>
      </c>
      <c r="M548" s="20">
        <f t="shared" si="219"/>
        <v>0</v>
      </c>
      <c r="N548" s="20">
        <f>IF(
                        C548="INSUMO",
                                        IFERROR(
                                            IF(
                                                INDEX(
                                                    Insumos!C:C,
                                                    MATCH(
                                                        A548&amp;B548,
                                                        Insumos!I:I,
                                                        0)
                                                )="Equipamento",
                                                INDEX(
                                                    Insumos!F:F,
                                                    MATCH(
                                                        A548&amp;B548,
                                                        Insumos!I:I,
                                                        0)
                                                ),
                                                0
                                            ),
                                            "Não encontrado"),
                                        IFERROR(
                                            INDEX(O:O,
                                                MATCH(
                                                    A548&amp;B548,AG:AG,
                                                    0)
                                            ),
                                            "Não encontrado")
                                    )</f>
        <v>0</v>
      </c>
      <c r="O548" s="20">
        <f t="shared" si="220"/>
        <v>0</v>
      </c>
      <c r="P548" s="20">
        <f>IF(
                        C548="INSUMO",
                                        IFERROR(
                                            IF(
                                                INDEX(
                                                    Insumos!C:C,
                                                    MATCH(
                                                        A548&amp;B548,
                                                        Insumos!I:I,
                                                        0)
                                                )="Transporte",
                                                INDEX(
                                                    Insumos!F:F,
                                                    MATCH(
                                                        A548&amp;B548,
                                                        Insumos!I:I,
                                                        0)
                                                ),
                                                0
                                            ),
                                            "Não encontrado"),
                                        IFERROR(
                                            INDEX(Q:Q,
                                                MATCH(
                                                    A548&amp;B548,AG:AG,
                                                    0)
                                            ),
                                            "Não encontrado")
                                    )</f>
        <v>0</v>
      </c>
      <c r="Q548" s="20">
        <f t="shared" si="221"/>
        <v>0</v>
      </c>
      <c r="R548" s="20">
        <f>IF(
                        C548="INSUMO",
                                        IFERROR(
                                            IF(
                                                INDEX(
                                                    Insumos!C:C,
                                                    MATCH(
                                                        A548&amp;B548,
                                                        Insumos!I:I,
                                                        0)
                                                )="Terceirizados",
                                                INDEX(
                                                    Insumos!F:F,
                                                    MATCH(
                                                        A548&amp;B548,
                                                        Insumos!I:I,
                                                        0)
                                                ),
                                                0
                                            ),
                                            "Não encontrado"),
                                        IFERROR(
                                            INDEX(S:S,
                                                MATCH(
                                                    A548&amp;B548,AG:AG,
                                                    0)
                                            ),
                                            "Não encontrado")
                                    )</f>
        <v>0</v>
      </c>
      <c r="S548" s="20">
        <f t="shared" si="222"/>
        <v>0</v>
      </c>
      <c r="T548" s="20">
        <f>IF(
                        C548="INSUMO",
                                        IFERROR(
                                            IF(
                                                INDEX(
                                                    Insumos!C:C,
                                                    MATCH(
                                                        A548&amp;B548,
                                                        Insumos!I:I,
                                                        0)
                                                )="Comissionamento",
                                                INDEX(
                                                    Insumos!F:F,
                                                    MATCH(
                                                        A548&amp;B548,
                                                        Insumos!I:I,
                                                        0)
                                                ),
                                                0
                                            ),
                                            "Não encontrado"),
                                        IFERROR(
                                            INDEX(U:U,
                                                MATCH(
                                                    A548&amp;B548,AG:AG,
                                                    0)
                                            ),
                                            "Não encontrado")
                                    )</f>
        <v>0</v>
      </c>
      <c r="U548" s="20">
        <f t="shared" si="223"/>
        <v>0</v>
      </c>
      <c r="V548" s="20">
        <f>IF(
                        C548="INSUMO",
                                        IFERROR(
                                            IF(
                                                INDEX(
                                                    Insumos!C:C,
                                                    MATCH(
                                                        A548&amp;B548,
                                                        Insumos!I:I,
                                                        0)
                                                )="Verba",
                                                INDEX(
                                                    Insumos!F:F,
                                                    MATCH(
                                                        A548&amp;B548,
                                                        Insumos!I:I,
                                                        0)
                                                ),
                                                0
                                            ),
                                            "Não encontrado"),
                                        IFERROR(
                                            INDEX(W:W,
                                                MATCH(
                                                    A548&amp;B548,AG:AG,
                                                    0)
                                            ),
                                            "Não encontrado")
                                    )</f>
        <v>0</v>
      </c>
      <c r="W548" s="20">
        <f t="shared" si="224"/>
        <v>0</v>
      </c>
      <c r="X548" s="20">
        <f>IF(
                        C548="INSUMO",
                                        IFERROR(
                                            IF(
                                                INDEX(
                                                    Insumos!C:C,
                                                    MATCH(
                                                        A548&amp;B548,
                                                        Insumos!I:I,
                                                        0)
                                                )="Outro",
                                                INDEX(
                                                    Insumos!F:F,
                                                    MATCH(
                                                        A548&amp;B548,
                                                        Insumos!I:I,
                                                        0)
                                                ),
                                                0
                                            ),
                                            "Não encontrado"),
                                        IFERROR(
                                            INDEX(Y:Y,
                                                MATCH(
                                                    A548&amp;B548,AG:AG,
                                                    0)
                                            ),
                                            "Não encontrado")
                                    )</f>
        <v>0</v>
      </c>
      <c r="Y548" s="20">
        <f t="shared" si="225"/>
        <v>0</v>
      </c>
      <c r="Z548" s="20">
        <f>IF(
                            C548="INSUMO",
                            IFERROR(
                                INDEX(
                                    Insumos!F:F,
                                    MATCH(
                                        A548&amp;B548,
                                        Insumos!I:I,
                                        0)
                                ),
                                "Não encontrado"),
                            IFERROR(
                                INDEX(AA:AA,
                                    MATCH(
                                        A548&amp;B548,AG:AG,
                                        0)
                                ),
                                "Não encontrado")
                        )</f>
        <v>0.61</v>
      </c>
      <c r="AA548" s="20">
        <f t="shared" si="226"/>
        <v>0.61</v>
      </c>
      <c r="AB548" s="44"/>
      <c r="AC548" s="44"/>
      <c r="AD548" s="57" t="s">
        <v>89</v>
      </c>
      <c r="AE548" s="70"/>
      <c r="AF548" s="70"/>
    </row>
    <row r="549" spans="1:33" ht="25.5" x14ac:dyDescent="0.2">
      <c r="A549" s="59" t="s">
        <v>804</v>
      </c>
      <c r="B549" s="60" t="s">
        <v>98</v>
      </c>
      <c r="C549" s="71" t="s">
        <v>58</v>
      </c>
      <c r="D549" s="61" t="s">
        <v>488</v>
      </c>
      <c r="E549" s="61" t="s">
        <v>805</v>
      </c>
      <c r="F549" s="17" t="s">
        <v>511</v>
      </c>
      <c r="G549" s="17">
        <v>1</v>
      </c>
      <c r="H549" s="21">
        <f>IF(
                        C549="INSUMO",
                                        IFERROR(
                                            IF(
                                                INDEX(
                                                    Insumos!C:C,
                                                    MATCH(
                                                        A549&amp;B549,
                                                        Insumos!I:I,
                                                        0)
                                                )="Material",
                                                INDEX(
                                                    Insumos!F:F,
                                                    MATCH(
                                                        A549&amp;B549,
                                                        Insumos!I:I,
                                                        0)
                                                ),
                                                0
                                            ),
                                            "Não encontrado"),
                                        IFERROR(
                                            INDEX(I:I,
                                                MATCH(
                                                    A549&amp;B549,AG:AG,
                                                    0)
                                            ),
                                            "Não encontrado")
                                    )</f>
        <v>0.01</v>
      </c>
      <c r="I549" s="21">
        <f t="shared" si="217"/>
        <v>0.01</v>
      </c>
      <c r="J549" s="21">
        <f t="shared" si="218"/>
        <v>0</v>
      </c>
      <c r="K549" s="21">
        <f t="shared" si="218"/>
        <v>0</v>
      </c>
      <c r="L549" s="21">
        <f>IF(
                        C549="INSUMO",
                                        IFERROR(
                                            IF(
                                                INDEX(
                                                    Insumos!C:C,
                                                    MATCH(
                                                        A549&amp;B549,
                                                        Insumos!I:I,
                                                        0)
                                                )="Mao_obra",
                                                INDEX(
                                                    Insumos!F:F,
                                                    MATCH(
                                                        A549&amp;B549,
                                                        Insumos!I:I,
                                                        0)
                                                ),
                                                0
                                            ),
                                            "Não encontrado"),
                                        IFERROR(
                                            INDEX(M:M,
                                                MATCH(
                                                    A549&amp;B549,AG:AG,
                                                    0)
                                            ),
                                            "Não encontrado")
                                    )</f>
        <v>0</v>
      </c>
      <c r="M549" s="21">
        <f t="shared" si="219"/>
        <v>0</v>
      </c>
      <c r="N549" s="21">
        <f>IF(
                        C549="INSUMO",
                                        IFERROR(
                                            IF(
                                                INDEX(
                                                    Insumos!C:C,
                                                    MATCH(
                                                        A549&amp;B549,
                                                        Insumos!I:I,
                                                        0)
                                                )="Equipamento",
                                                INDEX(
                                                    Insumos!F:F,
                                                    MATCH(
                                                        A549&amp;B549,
                                                        Insumos!I:I,
                                                        0)
                                                ),
                                                0
                                            ),
                                            "Não encontrado"),
                                        IFERROR(
                                            INDEX(O:O,
                                                MATCH(
                                                    A549&amp;B549,AG:AG,
                                                    0)
                                            ),
                                            "Não encontrado")
                                    )</f>
        <v>0</v>
      </c>
      <c r="O549" s="21">
        <f t="shared" si="220"/>
        <v>0</v>
      </c>
      <c r="P549" s="21">
        <f>IF(
                        C549="INSUMO",
                                        IFERROR(
                                            IF(
                                                INDEX(
                                                    Insumos!C:C,
                                                    MATCH(
                                                        A549&amp;B549,
                                                        Insumos!I:I,
                                                        0)
                                                )="Transporte",
                                                INDEX(
                                                    Insumos!F:F,
                                                    MATCH(
                                                        A549&amp;B549,
                                                        Insumos!I:I,
                                                        0)
                                                ),
                                                0
                                            ),
                                            "Não encontrado"),
                                        IFERROR(
                                            INDEX(Q:Q,
                                                MATCH(
                                                    A549&amp;B549,AG:AG,
                                                    0)
                                            ),
                                            "Não encontrado")
                                    )</f>
        <v>0</v>
      </c>
      <c r="Q549" s="21">
        <f t="shared" si="221"/>
        <v>0</v>
      </c>
      <c r="R549" s="21">
        <f>IF(
                        C549="INSUMO",
                                        IFERROR(
                                            IF(
                                                INDEX(
                                                    Insumos!C:C,
                                                    MATCH(
                                                        A549&amp;B549,
                                                        Insumos!I:I,
                                                        0)
                                                )="Terceirizados",
                                                INDEX(
                                                    Insumos!F:F,
                                                    MATCH(
                                                        A549&amp;B549,
                                                        Insumos!I:I,
                                                        0)
                                                ),
                                                0
                                            ),
                                            "Não encontrado"),
                                        IFERROR(
                                            INDEX(S:S,
                                                MATCH(
                                                    A549&amp;B549,AG:AG,
                                                    0)
                                            ),
                                            "Não encontrado")
                                    )</f>
        <v>0</v>
      </c>
      <c r="S549" s="21">
        <f t="shared" si="222"/>
        <v>0</v>
      </c>
      <c r="T549" s="21">
        <f>IF(
                        C549="INSUMO",
                                        IFERROR(
                                            IF(
                                                INDEX(
                                                    Insumos!C:C,
                                                    MATCH(
                                                        A549&amp;B549,
                                                        Insumos!I:I,
                                                        0)
                                                )="Comissionamento",
                                                INDEX(
                                                    Insumos!F:F,
                                                    MATCH(
                                                        A549&amp;B549,
                                                        Insumos!I:I,
                                                        0)
                                                ),
                                                0
                                            ),
                                            "Não encontrado"),
                                        IFERROR(
                                            INDEX(U:U,
                                                MATCH(
                                                    A549&amp;B549,AG:AG,
                                                    0)
                                            ),
                                            "Não encontrado")
                                    )</f>
        <v>0</v>
      </c>
      <c r="U549" s="21">
        <f t="shared" si="223"/>
        <v>0</v>
      </c>
      <c r="V549" s="21">
        <f>IF(
                        C549="INSUMO",
                                        IFERROR(
                                            IF(
                                                INDEX(
                                                    Insumos!C:C,
                                                    MATCH(
                                                        A549&amp;B549,
                                                        Insumos!I:I,
                                                        0)
                                                )="Verba",
                                                INDEX(
                                                    Insumos!F:F,
                                                    MATCH(
                                                        A549&amp;B549,
                                                        Insumos!I:I,
                                                        0)
                                                ),
                                                0
                                            ),
                                            "Não encontrado"),
                                        IFERROR(
                                            INDEX(W:W,
                                                MATCH(
                                                    A549&amp;B549,AG:AG,
                                                    0)
                                            ),
                                            "Não encontrado")
                                    )</f>
        <v>0</v>
      </c>
      <c r="W549" s="21">
        <f t="shared" si="224"/>
        <v>0</v>
      </c>
      <c r="X549" s="21">
        <f>IF(
                        C549="INSUMO",
                                        IFERROR(
                                            IF(
                                                INDEX(
                                                    Insumos!C:C,
                                                    MATCH(
                                                        A549&amp;B549,
                                                        Insumos!I:I,
                                                        0)
                                                )="Outro",
                                                INDEX(
                                                    Insumos!F:F,
                                                    MATCH(
                                                        A549&amp;B549,
                                                        Insumos!I:I,
                                                        0)
                                                ),
                                                0
                                            ),
                                            "Não encontrado"),
                                        IFERROR(
                                            INDEX(Y:Y,
                                                MATCH(
                                                    A549&amp;B549,AG:AG,
                                                    0)
                                            ),
                                            "Não encontrado")
                                    )</f>
        <v>0</v>
      </c>
      <c r="Y549" s="21">
        <f t="shared" si="225"/>
        <v>0</v>
      </c>
      <c r="Z549" s="21">
        <f>IF(
                            C549="INSUMO",
                            IFERROR(
                                INDEX(
                                    Insumos!F:F,
                                    MATCH(
                                        A549&amp;B549,
                                        Insumos!I:I,
                                        0)
                                ),
                                "Não encontrado"),
                            IFERROR(
                                INDEX(AA:AA,
                                    MATCH(
                                        A549&amp;B549,AG:AG,
                                        0)
                                ),
                                "Não encontrado")
                        )</f>
        <v>0.01</v>
      </c>
      <c r="AA549" s="21">
        <f t="shared" si="226"/>
        <v>0.01</v>
      </c>
      <c r="AB549" s="45"/>
      <c r="AC549" s="45"/>
      <c r="AD549" s="61" t="s">
        <v>89</v>
      </c>
      <c r="AE549" s="72"/>
      <c r="AF549" s="72"/>
    </row>
    <row r="550" spans="1:33" x14ac:dyDescent="0.2">
      <c r="A550" s="54" t="s">
        <v>892</v>
      </c>
      <c r="B550" s="55" t="s">
        <v>98</v>
      </c>
      <c r="C550" s="69" t="s">
        <v>58</v>
      </c>
      <c r="D550" s="57" t="s">
        <v>488</v>
      </c>
      <c r="E550" s="57" t="s">
        <v>893</v>
      </c>
      <c r="F550" s="16" t="s">
        <v>511</v>
      </c>
      <c r="G550" s="16">
        <v>1</v>
      </c>
      <c r="H550" s="20">
        <f>IF(
                        C550="INSUMO",
                                        IFERROR(
                                            IF(
                                                INDEX(
                                                    Insumos!C:C,
                                                    MATCH(
                                                        A550&amp;B550,
                                                        Insumos!I:I,
                                                        0)
                                                )="Material",
                                                INDEX(
                                                    Insumos!F:F,
                                                    MATCH(
                                                        A550&amp;B550,
                                                        Insumos!I:I,
                                                        0)
                                                ),
                                                0
                                            ),
                                            "Não encontrado"),
                                        IFERROR(
                                            INDEX(I:I,
                                                MATCH(
                                                    A550&amp;B550,AG:AG,
                                                    0)
                                            ),
                                            "Não encontrado")
                                    )</f>
        <v>0</v>
      </c>
      <c r="I550" s="20">
        <f t="shared" si="217"/>
        <v>0</v>
      </c>
      <c r="J550" s="20">
        <f t="shared" si="218"/>
        <v>33.840000000000003</v>
      </c>
      <c r="K550" s="20">
        <f t="shared" si="218"/>
        <v>33.840000000000003</v>
      </c>
      <c r="L550" s="20">
        <f>IF(
                        C550="INSUMO",
                                        IFERROR(
                                            IF(
                                                INDEX(
                                                    Insumos!C:C,
                                                    MATCH(
                                                        A550&amp;B550,
                                                        Insumos!I:I,
                                                        0)
                                                )="Mao_obra",
                                                INDEX(
                                                    Insumos!F:F,
                                                    MATCH(
                                                        A550&amp;B550,
                                                        Insumos!I:I,
                                                        0)
                                                ),
                                                0
                                            ),
                                            "Não encontrado"),
                                        IFERROR(
                                            INDEX(M:M,
                                                MATCH(
                                                    A550&amp;B550,AG:AG,
                                                    0)
                                            ),
                                            "Não encontrado")
                                    )</f>
        <v>33.840000000000003</v>
      </c>
      <c r="M550" s="20">
        <f t="shared" si="219"/>
        <v>33.840000000000003</v>
      </c>
      <c r="N550" s="20">
        <f>IF(
                        C550="INSUMO",
                                        IFERROR(
                                            IF(
                                                INDEX(
                                                    Insumos!C:C,
                                                    MATCH(
                                                        A550&amp;B550,
                                                        Insumos!I:I,
                                                        0)
                                                )="Equipamento",
                                                INDEX(
                                                    Insumos!F:F,
                                                    MATCH(
                                                        A550&amp;B550,
                                                        Insumos!I:I,
                                                        0)
                                                ),
                                                0
                                            ),
                                            "Não encontrado"),
                                        IFERROR(
                                            INDEX(O:O,
                                                MATCH(
                                                    A550&amp;B550,AG:AG,
                                                    0)
                                            ),
                                            "Não encontrado")
                                    )</f>
        <v>0</v>
      </c>
      <c r="O550" s="20">
        <f t="shared" si="220"/>
        <v>0</v>
      </c>
      <c r="P550" s="20">
        <f>IF(
                        C550="INSUMO",
                                        IFERROR(
                                            IF(
                                                INDEX(
                                                    Insumos!C:C,
                                                    MATCH(
                                                        A550&amp;B550,
                                                        Insumos!I:I,
                                                        0)
                                                )="Transporte",
                                                INDEX(
                                                    Insumos!F:F,
                                                    MATCH(
                                                        A550&amp;B550,
                                                        Insumos!I:I,
                                                        0)
                                                ),
                                                0
                                            ),
                                            "Não encontrado"),
                                        IFERROR(
                                            INDEX(Q:Q,
                                                MATCH(
                                                    A550&amp;B550,AG:AG,
                                                    0)
                                            ),
                                            "Não encontrado")
                                    )</f>
        <v>0</v>
      </c>
      <c r="Q550" s="20">
        <f t="shared" si="221"/>
        <v>0</v>
      </c>
      <c r="R550" s="20">
        <f>IF(
                        C550="INSUMO",
                                        IFERROR(
                                            IF(
                                                INDEX(
                                                    Insumos!C:C,
                                                    MATCH(
                                                        A550&amp;B550,
                                                        Insumos!I:I,
                                                        0)
                                                )="Terceirizados",
                                                INDEX(
                                                    Insumos!F:F,
                                                    MATCH(
                                                        A550&amp;B550,
                                                        Insumos!I:I,
                                                        0)
                                                ),
                                                0
                                            ),
                                            "Não encontrado"),
                                        IFERROR(
                                            INDEX(S:S,
                                                MATCH(
                                                    A550&amp;B550,AG:AG,
                                                    0)
                                            ),
                                            "Não encontrado")
                                    )</f>
        <v>0</v>
      </c>
      <c r="S550" s="20">
        <f t="shared" si="222"/>
        <v>0</v>
      </c>
      <c r="T550" s="20">
        <f>IF(
                        C550="INSUMO",
                                        IFERROR(
                                            IF(
                                                INDEX(
                                                    Insumos!C:C,
                                                    MATCH(
                                                        A550&amp;B550,
                                                        Insumos!I:I,
                                                        0)
                                                )="Comissionamento",
                                                INDEX(
                                                    Insumos!F:F,
                                                    MATCH(
                                                        A550&amp;B550,
                                                        Insumos!I:I,
                                                        0)
                                                ),
                                                0
                                            ),
                                            "Não encontrado"),
                                        IFERROR(
                                            INDEX(U:U,
                                                MATCH(
                                                    A550&amp;B550,AG:AG,
                                                    0)
                                            ),
                                            "Não encontrado")
                                    )</f>
        <v>0</v>
      </c>
      <c r="U550" s="20">
        <f t="shared" si="223"/>
        <v>0</v>
      </c>
      <c r="V550" s="20">
        <f>IF(
                        C550="INSUMO",
                                        IFERROR(
                                            IF(
                                                INDEX(
                                                    Insumos!C:C,
                                                    MATCH(
                                                        A550&amp;B550,
                                                        Insumos!I:I,
                                                        0)
                                                )="Verba",
                                                INDEX(
                                                    Insumos!F:F,
                                                    MATCH(
                                                        A550&amp;B550,
                                                        Insumos!I:I,
                                                        0)
                                                ),
                                                0
                                            ),
                                            "Não encontrado"),
                                        IFERROR(
                                            INDEX(W:W,
                                                MATCH(
                                                    A550&amp;B550,AG:AG,
                                                    0)
                                            ),
                                            "Não encontrado")
                                    )</f>
        <v>0</v>
      </c>
      <c r="W550" s="20">
        <f t="shared" si="224"/>
        <v>0</v>
      </c>
      <c r="X550" s="20">
        <f>IF(
                        C550="INSUMO",
                                        IFERROR(
                                            IF(
                                                INDEX(
                                                    Insumos!C:C,
                                                    MATCH(
                                                        A550&amp;B550,
                                                        Insumos!I:I,
                                                        0)
                                                )="Outro",
                                                INDEX(
                                                    Insumos!F:F,
                                                    MATCH(
                                                        A550&amp;B550,
                                                        Insumos!I:I,
                                                        0)
                                                ),
                                                0
                                            ),
                                            "Não encontrado"),
                                        IFERROR(
                                            INDEX(Y:Y,
                                                MATCH(
                                                    A550&amp;B550,AG:AG,
                                                    0)
                                            ),
                                            "Não encontrado")
                                    )</f>
        <v>0</v>
      </c>
      <c r="Y550" s="20">
        <f t="shared" si="225"/>
        <v>0</v>
      </c>
      <c r="Z550" s="20">
        <f>IF(
                            C550="INSUMO",
                            IFERROR(
                                INDEX(
                                    Insumos!F:F,
                                    MATCH(
                                        A550&amp;B550,
                                        Insumos!I:I,
                                        0)
                                ),
                                "Não encontrado"),
                            IFERROR(
                                INDEX(AA:AA,
                                    MATCH(
                                        A550&amp;B550,AG:AG,
                                        0)
                                ),
                                "Não encontrado")
                        )</f>
        <v>33.840000000000003</v>
      </c>
      <c r="AA550" s="20">
        <f t="shared" si="226"/>
        <v>33.840000000000003</v>
      </c>
      <c r="AB550" s="44"/>
      <c r="AC550" s="44"/>
      <c r="AD550" s="57" t="s">
        <v>89</v>
      </c>
      <c r="AE550" s="70"/>
      <c r="AF550" s="70"/>
    </row>
    <row r="551" spans="1:33" ht="25.5" x14ac:dyDescent="0.2">
      <c r="A551" s="63" t="s">
        <v>761</v>
      </c>
      <c r="B551" s="64" t="s">
        <v>98</v>
      </c>
      <c r="C551" s="65" t="s">
        <v>89</v>
      </c>
      <c r="D551" s="66" t="s">
        <v>488</v>
      </c>
      <c r="E551" s="66" t="s">
        <v>762</v>
      </c>
      <c r="F551" s="67" t="s">
        <v>511</v>
      </c>
      <c r="G551" s="22"/>
      <c r="H551" s="23"/>
      <c r="I551" s="23">
        <f>SUM(I552:I559)</f>
        <v>4.13</v>
      </c>
      <c r="J551" s="23"/>
      <c r="K551" s="23">
        <f>SUM(K552:K559)</f>
        <v>19.118105999999997</v>
      </c>
      <c r="L551" s="23"/>
      <c r="M551" s="23">
        <f>SUM(M552:M559)</f>
        <v>19.118105999999997</v>
      </c>
      <c r="N551" s="23"/>
      <c r="O551" s="23">
        <f>SUM(O552:O559)</f>
        <v>0</v>
      </c>
      <c r="P551" s="23"/>
      <c r="Q551" s="23">
        <f>SUM(Q552:Q559)</f>
        <v>0</v>
      </c>
      <c r="R551" s="23"/>
      <c r="S551" s="23">
        <f>SUM(S552:S559)</f>
        <v>0</v>
      </c>
      <c r="T551" s="23"/>
      <c r="U551" s="23">
        <f>SUM(U552:U559)</f>
        <v>0</v>
      </c>
      <c r="V551" s="23"/>
      <c r="W551" s="23">
        <f>SUM(W552:W559)</f>
        <v>0</v>
      </c>
      <c r="X551" s="23"/>
      <c r="Y551" s="23">
        <f>SUM(Y552:Y559)</f>
        <v>0</v>
      </c>
      <c r="Z551" s="23"/>
      <c r="AA551" s="23">
        <f>SUM(AA552:AA559)</f>
        <v>23.248106</v>
      </c>
      <c r="AB551" s="43" t="s">
        <v>89</v>
      </c>
      <c r="AC551" s="43"/>
      <c r="AD551" s="66" t="s">
        <v>89</v>
      </c>
      <c r="AE551" s="68" t="s">
        <v>89</v>
      </c>
      <c r="AF551" s="68" t="s">
        <v>791</v>
      </c>
      <c r="AG551" t="str">
        <f>A551&amp;B551&amp;C551</f>
        <v>88243SINAPI</v>
      </c>
    </row>
    <row r="552" spans="1:33" ht="25.5" x14ac:dyDescent="0.2">
      <c r="A552" s="59" t="s">
        <v>894</v>
      </c>
      <c r="B552" s="60" t="s">
        <v>98</v>
      </c>
      <c r="C552" s="71" t="s">
        <v>46</v>
      </c>
      <c r="D552" s="61" t="s">
        <v>488</v>
      </c>
      <c r="E552" s="61" t="s">
        <v>895</v>
      </c>
      <c r="F552" s="17" t="s">
        <v>511</v>
      </c>
      <c r="G552" s="17">
        <v>1</v>
      </c>
      <c r="H552" s="21">
        <f>IF(
                        C552="INSUMO",
                                        IFERROR(
                                            IF(
                                                INDEX(
                                                    Insumos!C:C,
                                                    MATCH(
                                                        A552&amp;B552,
                                                        Insumos!I:I,
                                                        0)
                                                )="Material",
                                                INDEX(
                                                    Insumos!F:F,
                                                    MATCH(
                                                        A552&amp;B552,
                                                        Insumos!I:I,
                                                        0)
                                                ),
                                                0
                                            ),
                                            "Não encontrado"),
                                        IFERROR(
                                            INDEX(I:I,
                                                MATCH(
                                                    A552&amp;B552,AG:AG,
                                                    0)
                                            ),
                                            "Não encontrado")
                                    )</f>
        <v>0</v>
      </c>
      <c r="I552" s="21">
        <f t="shared" ref="I552:I559" si="227">H552*G552/1</f>
        <v>0</v>
      </c>
      <c r="J552" s="21">
        <f t="shared" ref="J552:K559" si="228">T552 + N552 + L552 + X552 + R552 + P552 + V552</f>
        <v>0.21810599999999999</v>
      </c>
      <c r="K552" s="21">
        <f t="shared" si="228"/>
        <v>0.21810599999999999</v>
      </c>
      <c r="L552" s="21">
        <f>IF(
                        C552="INSUMO",
                                        IFERROR(
                                            IF(
                                                INDEX(
                                                    Insumos!C:C,
                                                    MATCH(
                                                        A552&amp;B552,
                                                        Insumos!I:I,
                                                        0)
                                                )="Mao_obra",
                                                INDEX(
                                                    Insumos!F:F,
                                                    MATCH(
                                                        A552&amp;B552,
                                                        Insumos!I:I,
                                                        0)
                                                ),
                                                0
                                            ),
                                            "Não encontrado"),
                                        IFERROR(
                                            INDEX(M:M,
                                                MATCH(
                                                    A552&amp;B552,AG:AG,
                                                    0)
                                            ),
                                            "Não encontrado")
                                    )</f>
        <v>0.21810599999999999</v>
      </c>
      <c r="M552" s="21">
        <f t="shared" ref="M552:M559" si="229">L552*G552/1</f>
        <v>0.21810599999999999</v>
      </c>
      <c r="N552" s="21">
        <f>IF(
                        C552="INSUMO",
                                        IFERROR(
                                            IF(
                                                INDEX(
                                                    Insumos!C:C,
                                                    MATCH(
                                                        A552&amp;B552,
                                                        Insumos!I:I,
                                                        0)
                                                )="Equipamento",
                                                INDEX(
                                                    Insumos!F:F,
                                                    MATCH(
                                                        A552&amp;B552,
                                                        Insumos!I:I,
                                                        0)
                                                ),
                                                0
                                            ),
                                            "Não encontrado"),
                                        IFERROR(
                                            INDEX(O:O,
                                                MATCH(
                                                    A552&amp;B552,AG:AG,
                                                    0)
                                            ),
                                            "Não encontrado")
                                    )</f>
        <v>0</v>
      </c>
      <c r="O552" s="21">
        <f t="shared" ref="O552:O559" si="230">N552*G552/1</f>
        <v>0</v>
      </c>
      <c r="P552" s="21">
        <f>IF(
                        C552="INSUMO",
                                        IFERROR(
                                            IF(
                                                INDEX(
                                                    Insumos!C:C,
                                                    MATCH(
                                                        A552&amp;B552,
                                                        Insumos!I:I,
                                                        0)
                                                )="Transporte",
                                                INDEX(
                                                    Insumos!F:F,
                                                    MATCH(
                                                        A552&amp;B552,
                                                        Insumos!I:I,
                                                        0)
                                                ),
                                                0
                                            ),
                                            "Não encontrado"),
                                        IFERROR(
                                            INDEX(Q:Q,
                                                MATCH(
                                                    A552&amp;B552,AG:AG,
                                                    0)
                                            ),
                                            "Não encontrado")
                                    )</f>
        <v>0</v>
      </c>
      <c r="Q552" s="21">
        <f t="shared" ref="Q552:Q559" si="231">P552*G552/1</f>
        <v>0</v>
      </c>
      <c r="R552" s="21">
        <f>IF(
                        C552="INSUMO",
                                        IFERROR(
                                            IF(
                                                INDEX(
                                                    Insumos!C:C,
                                                    MATCH(
                                                        A552&amp;B552,
                                                        Insumos!I:I,
                                                        0)
                                                )="Terceirizados",
                                                INDEX(
                                                    Insumos!F:F,
                                                    MATCH(
                                                        A552&amp;B552,
                                                        Insumos!I:I,
                                                        0)
                                                ),
                                                0
                                            ),
                                            "Não encontrado"),
                                        IFERROR(
                                            INDEX(S:S,
                                                MATCH(
                                                    A552&amp;B552,AG:AG,
                                                    0)
                                            ),
                                            "Não encontrado")
                                    )</f>
        <v>0</v>
      </c>
      <c r="S552" s="21">
        <f t="shared" ref="S552:S559" si="232">R552*G552/1</f>
        <v>0</v>
      </c>
      <c r="T552" s="21">
        <f>IF(
                        C552="INSUMO",
                                        IFERROR(
                                            IF(
                                                INDEX(
                                                    Insumos!C:C,
                                                    MATCH(
                                                        A552&amp;B552,
                                                        Insumos!I:I,
                                                        0)
                                                )="Comissionamento",
                                                INDEX(
                                                    Insumos!F:F,
                                                    MATCH(
                                                        A552&amp;B552,
                                                        Insumos!I:I,
                                                        0)
                                                ),
                                                0
                                            ),
                                            "Não encontrado"),
                                        IFERROR(
                                            INDEX(U:U,
                                                MATCH(
                                                    A552&amp;B552,AG:AG,
                                                    0)
                                            ),
                                            "Não encontrado")
                                    )</f>
        <v>0</v>
      </c>
      <c r="U552" s="21">
        <f t="shared" ref="U552:U559" si="233">T552*G552/1</f>
        <v>0</v>
      </c>
      <c r="V552" s="21">
        <f>IF(
                        C552="INSUMO",
                                        IFERROR(
                                            IF(
                                                INDEX(
                                                    Insumos!C:C,
                                                    MATCH(
                                                        A552&amp;B552,
                                                        Insumos!I:I,
                                                        0)
                                                )="Verba",
                                                INDEX(
                                                    Insumos!F:F,
                                                    MATCH(
                                                        A552&amp;B552,
                                                        Insumos!I:I,
                                                        0)
                                                ),
                                                0
                                            ),
                                            "Não encontrado"),
                                        IFERROR(
                                            INDEX(W:W,
                                                MATCH(
                                                    A552&amp;B552,AG:AG,
                                                    0)
                                            ),
                                            "Não encontrado")
                                    )</f>
        <v>0</v>
      </c>
      <c r="W552" s="21">
        <f t="shared" ref="W552:W559" si="234">V552*G552/1</f>
        <v>0</v>
      </c>
      <c r="X552" s="21">
        <f>IF(
                        C552="INSUMO",
                                        IFERROR(
                                            IF(
                                                INDEX(
                                                    Insumos!C:C,
                                                    MATCH(
                                                        A552&amp;B552,
                                                        Insumos!I:I,
                                                        0)
                                                )="Outro",
                                                INDEX(
                                                    Insumos!F:F,
                                                    MATCH(
                                                        A552&amp;B552,
                                                        Insumos!I:I,
                                                        0)
                                                ),
                                                0
                                            ),
                                            "Não encontrado"),
                                        IFERROR(
                                            INDEX(Y:Y,
                                                MATCH(
                                                    A552&amp;B552,AG:AG,
                                                    0)
                                            ),
                                            "Não encontrado")
                                    )</f>
        <v>0</v>
      </c>
      <c r="Y552" s="21">
        <f t="shared" ref="Y552:Y559" si="235">X552*G552/1</f>
        <v>0</v>
      </c>
      <c r="Z552" s="21">
        <f>IF(
                            C552="INSUMO",
                            IFERROR(
                                INDEX(
                                    Insumos!F:F,
                                    MATCH(
                                        A552&amp;B552,
                                        Insumos!I:I,
                                        0)
                                ),
                                "Não encontrado"),
                            IFERROR(
                                INDEX(AA:AA,
                                    MATCH(
                                        A552&amp;B552,AG:AG,
                                        0)
                                ),
                                "Não encontrado")
                        )</f>
        <v>0.21810599999999999</v>
      </c>
      <c r="AA552" s="21">
        <f t="shared" ref="AA552:AA559" si="236">G552*Z552</f>
        <v>0.21810599999999999</v>
      </c>
      <c r="AB552" s="45"/>
      <c r="AC552" s="45"/>
      <c r="AD552" s="61" t="s">
        <v>89</v>
      </c>
      <c r="AE552" s="72"/>
      <c r="AF552" s="72"/>
    </row>
    <row r="553" spans="1:33" ht="25.5" x14ac:dyDescent="0.2">
      <c r="A553" s="54" t="s">
        <v>814</v>
      </c>
      <c r="B553" s="55" t="s">
        <v>98</v>
      </c>
      <c r="C553" s="69" t="s">
        <v>58</v>
      </c>
      <c r="D553" s="57" t="s">
        <v>488</v>
      </c>
      <c r="E553" s="57" t="s">
        <v>815</v>
      </c>
      <c r="F553" s="16" t="s">
        <v>511</v>
      </c>
      <c r="G553" s="16">
        <v>1</v>
      </c>
      <c r="H553" s="20">
        <f>IF(
                        C553="INSUMO",
                                        IFERROR(
                                            IF(
                                                INDEX(
                                                    Insumos!C:C,
                                                    MATCH(
                                                        A553&amp;B553,
                                                        Insumos!I:I,
                                                        0)
                                                )="Material",
                                                INDEX(
                                                    Insumos!F:F,
                                                    MATCH(
                                                        A553&amp;B553,
                                                        Insumos!I:I,
                                                        0)
                                                ),
                                                0
                                            ),
                                            "Não encontrado"),
                                        IFERROR(
                                            INDEX(I:I,
                                                MATCH(
                                                    A553&amp;B553,AG:AG,
                                                    0)
                                            ),
                                            "Não encontrado")
                                    )</f>
        <v>1.39</v>
      </c>
      <c r="I553" s="20">
        <f t="shared" si="227"/>
        <v>1.39</v>
      </c>
      <c r="J553" s="20">
        <f t="shared" si="228"/>
        <v>0</v>
      </c>
      <c r="K553" s="20">
        <f t="shared" si="228"/>
        <v>0</v>
      </c>
      <c r="L553" s="20">
        <f>IF(
                        C553="INSUMO",
                                        IFERROR(
                                            IF(
                                                INDEX(
                                                    Insumos!C:C,
                                                    MATCH(
                                                        A553&amp;B553,
                                                        Insumos!I:I,
                                                        0)
                                                )="Mao_obra",
                                                INDEX(
                                                    Insumos!F:F,
                                                    MATCH(
                                                        A553&amp;B553,
                                                        Insumos!I:I,
                                                        0)
                                                ),
                                                0
                                            ),
                                            "Não encontrado"),
                                        IFERROR(
                                            INDEX(M:M,
                                                MATCH(
                                                    A553&amp;B553,AG:AG,
                                                    0)
                                            ),
                                            "Não encontrado")
                                    )</f>
        <v>0</v>
      </c>
      <c r="M553" s="20">
        <f t="shared" si="229"/>
        <v>0</v>
      </c>
      <c r="N553" s="20">
        <f>IF(
                        C553="INSUMO",
                                        IFERROR(
                                            IF(
                                                INDEX(
                                                    Insumos!C:C,
                                                    MATCH(
                                                        A553&amp;B553,
                                                        Insumos!I:I,
                                                        0)
                                                )="Equipamento",
                                                INDEX(
                                                    Insumos!F:F,
                                                    MATCH(
                                                        A553&amp;B553,
                                                        Insumos!I:I,
                                                        0)
                                                ),
                                                0
                                            ),
                                            "Não encontrado"),
                                        IFERROR(
                                            INDEX(O:O,
                                                MATCH(
                                                    A553&amp;B553,AG:AG,
                                                    0)
                                            ),
                                            "Não encontrado")
                                    )</f>
        <v>0</v>
      </c>
      <c r="O553" s="20">
        <f t="shared" si="230"/>
        <v>0</v>
      </c>
      <c r="P553" s="20">
        <f>IF(
                        C553="INSUMO",
                                        IFERROR(
                                            IF(
                                                INDEX(
                                                    Insumos!C:C,
                                                    MATCH(
                                                        A553&amp;B553,
                                                        Insumos!I:I,
                                                        0)
                                                )="Transporte",
                                                INDEX(
                                                    Insumos!F:F,
                                                    MATCH(
                                                        A553&amp;B553,
                                                        Insumos!I:I,
                                                        0)
                                                ),
                                                0
                                            ),
                                            "Não encontrado"),
                                        IFERROR(
                                            INDEX(Q:Q,
                                                MATCH(
                                                    A553&amp;B553,AG:AG,
                                                    0)
                                            ),
                                            "Não encontrado")
                                    )</f>
        <v>0</v>
      </c>
      <c r="Q553" s="20">
        <f t="shared" si="231"/>
        <v>0</v>
      </c>
      <c r="R553" s="20">
        <f>IF(
                        C553="INSUMO",
                                        IFERROR(
                                            IF(
                                                INDEX(
                                                    Insumos!C:C,
                                                    MATCH(
                                                        A553&amp;B553,
                                                        Insumos!I:I,
                                                        0)
                                                )="Terceirizados",
                                                INDEX(
                                                    Insumos!F:F,
                                                    MATCH(
                                                        A553&amp;B553,
                                                        Insumos!I:I,
                                                        0)
                                                ),
                                                0
                                            ),
                                            "Não encontrado"),
                                        IFERROR(
                                            INDEX(S:S,
                                                MATCH(
                                                    A553&amp;B553,AG:AG,
                                                    0)
                                            ),
                                            "Não encontrado")
                                    )</f>
        <v>0</v>
      </c>
      <c r="S553" s="20">
        <f t="shared" si="232"/>
        <v>0</v>
      </c>
      <c r="T553" s="20">
        <f>IF(
                        C553="INSUMO",
                                        IFERROR(
                                            IF(
                                                INDEX(
                                                    Insumos!C:C,
                                                    MATCH(
                                                        A553&amp;B553,
                                                        Insumos!I:I,
                                                        0)
                                                )="Comissionamento",
                                                INDEX(
                                                    Insumos!F:F,
                                                    MATCH(
                                                        A553&amp;B553,
                                                        Insumos!I:I,
                                                        0)
                                                ),
                                                0
                                            ),
                                            "Não encontrado"),
                                        IFERROR(
                                            INDEX(U:U,
                                                MATCH(
                                                    A553&amp;B553,AG:AG,
                                                    0)
                                            ),
                                            "Não encontrado")
                                    )</f>
        <v>0</v>
      </c>
      <c r="U553" s="20">
        <f t="shared" si="233"/>
        <v>0</v>
      </c>
      <c r="V553" s="20">
        <f>IF(
                        C553="INSUMO",
                                        IFERROR(
                                            IF(
                                                INDEX(
                                                    Insumos!C:C,
                                                    MATCH(
                                                        A553&amp;B553,
                                                        Insumos!I:I,
                                                        0)
                                                )="Verba",
                                                INDEX(
                                                    Insumos!F:F,
                                                    MATCH(
                                                        A553&amp;B553,
                                                        Insumos!I:I,
                                                        0)
                                                ),
                                                0
                                            ),
                                            "Não encontrado"),
                                        IFERROR(
                                            INDEX(W:W,
                                                MATCH(
                                                    A553&amp;B553,AG:AG,
                                                    0)
                                            ),
                                            "Não encontrado")
                                    )</f>
        <v>0</v>
      </c>
      <c r="W553" s="20">
        <f t="shared" si="234"/>
        <v>0</v>
      </c>
      <c r="X553" s="20">
        <f>IF(
                        C553="INSUMO",
                                        IFERROR(
                                            IF(
                                                INDEX(
                                                    Insumos!C:C,
                                                    MATCH(
                                                        A553&amp;B553,
                                                        Insumos!I:I,
                                                        0)
                                                )="Outro",
                                                INDEX(
                                                    Insumos!F:F,
                                                    MATCH(
                                                        A553&amp;B553,
                                                        Insumos!I:I,
                                                        0)
                                                ),
                                                0
                                            ),
                                            "Não encontrado"),
                                        IFERROR(
                                            INDEX(Y:Y,
                                                MATCH(
                                                    A553&amp;B553,AG:AG,
                                                    0)
                                            ),
                                            "Não encontrado")
                                    )</f>
        <v>0</v>
      </c>
      <c r="Y553" s="20">
        <f t="shared" si="235"/>
        <v>0</v>
      </c>
      <c r="Z553" s="20">
        <f>IF(
                            C553="INSUMO",
                            IFERROR(
                                INDEX(
                                    Insumos!F:F,
                                    MATCH(
                                        A553&amp;B553,
                                        Insumos!I:I,
                                        0)
                                ),
                                "Não encontrado"),
                            IFERROR(
                                INDEX(AA:AA,
                                    MATCH(
                                        A553&amp;B553,AG:AG,
                                        0)
                                ),
                                "Não encontrado")
                        )</f>
        <v>1.39</v>
      </c>
      <c r="AA553" s="20">
        <f t="shared" si="236"/>
        <v>1.39</v>
      </c>
      <c r="AB553" s="44"/>
      <c r="AC553" s="44"/>
      <c r="AD553" s="57" t="s">
        <v>89</v>
      </c>
      <c r="AE553" s="70"/>
      <c r="AF553" s="70"/>
    </row>
    <row r="554" spans="1:33" ht="25.5" x14ac:dyDescent="0.2">
      <c r="A554" s="59" t="s">
        <v>816</v>
      </c>
      <c r="B554" s="60" t="s">
        <v>98</v>
      </c>
      <c r="C554" s="71" t="s">
        <v>58</v>
      </c>
      <c r="D554" s="61" t="s">
        <v>488</v>
      </c>
      <c r="E554" s="61" t="s">
        <v>817</v>
      </c>
      <c r="F554" s="17" t="s">
        <v>511</v>
      </c>
      <c r="G554" s="17">
        <v>1</v>
      </c>
      <c r="H554" s="21">
        <f>IF(
                        C554="INSUMO",
                                        IFERROR(
                                            IF(
                                                INDEX(
                                                    Insumos!C:C,
                                                    MATCH(
                                                        A554&amp;B554,
                                                        Insumos!I:I,
                                                        0)
                                                )="Material",
                                                INDEX(
                                                    Insumos!F:F,
                                                    MATCH(
                                                        A554&amp;B554,
                                                        Insumos!I:I,
                                                        0)
                                                ),
                                                0
                                            ),
                                            "Não encontrado"),
                                        IFERROR(
                                            INDEX(I:I,
                                                MATCH(
                                                    A554&amp;B554,AG:AG,
                                                    0)
                                            ),
                                            "Não encontrado")
                                    )</f>
        <v>0.61</v>
      </c>
      <c r="I554" s="21">
        <f t="shared" si="227"/>
        <v>0.61</v>
      </c>
      <c r="J554" s="21">
        <f t="shared" si="228"/>
        <v>0</v>
      </c>
      <c r="K554" s="21">
        <f t="shared" si="228"/>
        <v>0</v>
      </c>
      <c r="L554" s="21">
        <f>IF(
                        C554="INSUMO",
                                        IFERROR(
                                            IF(
                                                INDEX(
                                                    Insumos!C:C,
                                                    MATCH(
                                                        A554&amp;B554,
                                                        Insumos!I:I,
                                                        0)
                                                )="Mao_obra",
                                                INDEX(
                                                    Insumos!F:F,
                                                    MATCH(
                                                        A554&amp;B554,
                                                        Insumos!I:I,
                                                        0)
                                                ),
                                                0
                                            ),
                                            "Não encontrado"),
                                        IFERROR(
                                            INDEX(M:M,
                                                MATCH(
                                                    A554&amp;B554,AG:AG,
                                                    0)
                                            ),
                                            "Não encontrado")
                                    )</f>
        <v>0</v>
      </c>
      <c r="M554" s="21">
        <f t="shared" si="229"/>
        <v>0</v>
      </c>
      <c r="N554" s="21">
        <f>IF(
                        C554="INSUMO",
                                        IFERROR(
                                            IF(
                                                INDEX(
                                                    Insumos!C:C,
                                                    MATCH(
                                                        A554&amp;B554,
                                                        Insumos!I:I,
                                                        0)
                                                )="Equipamento",
                                                INDEX(
                                                    Insumos!F:F,
                                                    MATCH(
                                                        A554&amp;B554,
                                                        Insumos!I:I,
                                                        0)
                                                ),
                                                0
                                            ),
                                            "Não encontrado"),
                                        IFERROR(
                                            INDEX(O:O,
                                                MATCH(
                                                    A554&amp;B554,AG:AG,
                                                    0)
                                            ),
                                            "Não encontrado")
                                    )</f>
        <v>0</v>
      </c>
      <c r="O554" s="21">
        <f t="shared" si="230"/>
        <v>0</v>
      </c>
      <c r="P554" s="21">
        <f>IF(
                        C554="INSUMO",
                                        IFERROR(
                                            IF(
                                                INDEX(
                                                    Insumos!C:C,
                                                    MATCH(
                                                        A554&amp;B554,
                                                        Insumos!I:I,
                                                        0)
                                                )="Transporte",
                                                INDEX(
                                                    Insumos!F:F,
                                                    MATCH(
                                                        A554&amp;B554,
                                                        Insumos!I:I,
                                                        0)
                                                ),
                                                0
                                            ),
                                            "Não encontrado"),
                                        IFERROR(
                                            INDEX(Q:Q,
                                                MATCH(
                                                    A554&amp;B554,AG:AG,
                                                    0)
                                            ),
                                            "Não encontrado")
                                    )</f>
        <v>0</v>
      </c>
      <c r="Q554" s="21">
        <f t="shared" si="231"/>
        <v>0</v>
      </c>
      <c r="R554" s="21">
        <f>IF(
                        C554="INSUMO",
                                        IFERROR(
                                            IF(
                                                INDEX(
                                                    Insumos!C:C,
                                                    MATCH(
                                                        A554&amp;B554,
                                                        Insumos!I:I,
                                                        0)
                                                )="Terceirizados",
                                                INDEX(
                                                    Insumos!F:F,
                                                    MATCH(
                                                        A554&amp;B554,
                                                        Insumos!I:I,
                                                        0)
                                                ),
                                                0
                                            ),
                                            "Não encontrado"),
                                        IFERROR(
                                            INDEX(S:S,
                                                MATCH(
                                                    A554&amp;B554,AG:AG,
                                                    0)
                                            ),
                                            "Não encontrado")
                                    )</f>
        <v>0</v>
      </c>
      <c r="S554" s="21">
        <f t="shared" si="232"/>
        <v>0</v>
      </c>
      <c r="T554" s="21">
        <f>IF(
                        C554="INSUMO",
                                        IFERROR(
                                            IF(
                                                INDEX(
                                                    Insumos!C:C,
                                                    MATCH(
                                                        A554&amp;B554,
                                                        Insumos!I:I,
                                                        0)
                                                )="Comissionamento",
                                                INDEX(
                                                    Insumos!F:F,
                                                    MATCH(
                                                        A554&amp;B554,
                                                        Insumos!I:I,
                                                        0)
                                                ),
                                                0
                                            ),
                                            "Não encontrado"),
                                        IFERROR(
                                            INDEX(U:U,
                                                MATCH(
                                                    A554&amp;B554,AG:AG,
                                                    0)
                                            ),
                                            "Não encontrado")
                                    )</f>
        <v>0</v>
      </c>
      <c r="U554" s="21">
        <f t="shared" si="233"/>
        <v>0</v>
      </c>
      <c r="V554" s="21">
        <f>IF(
                        C554="INSUMO",
                                        IFERROR(
                                            IF(
                                                INDEX(
                                                    Insumos!C:C,
                                                    MATCH(
                                                        A554&amp;B554,
                                                        Insumos!I:I,
                                                        0)
                                                )="Verba",
                                                INDEX(
                                                    Insumos!F:F,
                                                    MATCH(
                                                        A554&amp;B554,
                                                        Insumos!I:I,
                                                        0)
                                                ),
                                                0
                                            ),
                                            "Não encontrado"),
                                        IFERROR(
                                            INDEX(W:W,
                                                MATCH(
                                                    A554&amp;B554,AG:AG,
                                                    0)
                                            ),
                                            "Não encontrado")
                                    )</f>
        <v>0</v>
      </c>
      <c r="W554" s="21">
        <f t="shared" si="234"/>
        <v>0</v>
      </c>
      <c r="X554" s="21">
        <f>IF(
                        C554="INSUMO",
                                        IFERROR(
                                            IF(
                                                INDEX(
                                                    Insumos!C:C,
                                                    MATCH(
                                                        A554&amp;B554,
                                                        Insumos!I:I,
                                                        0)
                                                )="Outro",
                                                INDEX(
                                                    Insumos!F:F,
                                                    MATCH(
                                                        A554&amp;B554,
                                                        Insumos!I:I,
                                                        0)
                                                ),
                                                0
                                            ),
                                            "Não encontrado"),
                                        IFERROR(
                                            INDEX(Y:Y,
                                                MATCH(
                                                    A554&amp;B554,AG:AG,
                                                    0)
                                            ),
                                            "Não encontrado")
                                    )</f>
        <v>0</v>
      </c>
      <c r="Y554" s="21">
        <f t="shared" si="235"/>
        <v>0</v>
      </c>
      <c r="Z554" s="21">
        <f>IF(
                            C554="INSUMO",
                            IFERROR(
                                INDEX(
                                    Insumos!F:F,
                                    MATCH(
                                        A554&amp;B554,
                                        Insumos!I:I,
                                        0)
                                ),
                                "Não encontrado"),
                            IFERROR(
                                INDEX(AA:AA,
                                    MATCH(
                                        A554&amp;B554,AG:AG,
                                        0)
                                ),
                                "Não encontrado")
                        )</f>
        <v>0.61</v>
      </c>
      <c r="AA554" s="21">
        <f t="shared" si="236"/>
        <v>0.61</v>
      </c>
      <c r="AB554" s="45"/>
      <c r="AC554" s="45"/>
      <c r="AD554" s="61" t="s">
        <v>89</v>
      </c>
      <c r="AE554" s="72"/>
      <c r="AF554" s="72"/>
    </row>
    <row r="555" spans="1:33" x14ac:dyDescent="0.2">
      <c r="A555" s="54" t="s">
        <v>798</v>
      </c>
      <c r="B555" s="55" t="s">
        <v>98</v>
      </c>
      <c r="C555" s="69" t="s">
        <v>58</v>
      </c>
      <c r="D555" s="57" t="s">
        <v>488</v>
      </c>
      <c r="E555" s="57" t="s">
        <v>799</v>
      </c>
      <c r="F555" s="16" t="s">
        <v>511</v>
      </c>
      <c r="G555" s="16">
        <v>1</v>
      </c>
      <c r="H555" s="20">
        <f>IF(
                        C555="INSUMO",
                                        IFERROR(
                                            IF(
                                                INDEX(
                                                    Insumos!C:C,
                                                    MATCH(
                                                        A555&amp;B555,
                                                        Insumos!I:I,
                                                        0)
                                                )="Material",
                                                INDEX(
                                                    Insumos!F:F,
                                                    MATCH(
                                                        A555&amp;B555,
                                                        Insumos!I:I,
                                                        0)
                                                ),
                                                0
                                            ),
                                            "Não encontrado"),
                                        IFERROR(
                                            INDEX(I:I,
                                                MATCH(
                                                    A555&amp;B555,AG:AG,
                                                    0)
                                            ),
                                            "Não encontrado")
                                    )</f>
        <v>0.08</v>
      </c>
      <c r="I555" s="20">
        <f t="shared" si="227"/>
        <v>0.08</v>
      </c>
      <c r="J555" s="20">
        <f t="shared" si="228"/>
        <v>0</v>
      </c>
      <c r="K555" s="20">
        <f t="shared" si="228"/>
        <v>0</v>
      </c>
      <c r="L555" s="20">
        <f>IF(
                        C555="INSUMO",
                                        IFERROR(
                                            IF(
                                                INDEX(
                                                    Insumos!C:C,
                                                    MATCH(
                                                        A555&amp;B555,
                                                        Insumos!I:I,
                                                        0)
                                                )="Mao_obra",
                                                INDEX(
                                                    Insumos!F:F,
                                                    MATCH(
                                                        A555&amp;B555,
                                                        Insumos!I:I,
                                                        0)
                                                ),
                                                0
                                            ),
                                            "Não encontrado"),
                                        IFERROR(
                                            INDEX(M:M,
                                                MATCH(
                                                    A555&amp;B555,AG:AG,
                                                    0)
                                            ),
                                            "Não encontrado")
                                    )</f>
        <v>0</v>
      </c>
      <c r="M555" s="20">
        <f t="shared" si="229"/>
        <v>0</v>
      </c>
      <c r="N555" s="20">
        <f>IF(
                        C555="INSUMO",
                                        IFERROR(
                                            IF(
                                                INDEX(
                                                    Insumos!C:C,
                                                    MATCH(
                                                        A555&amp;B555,
                                                        Insumos!I:I,
                                                        0)
                                                )="Equipamento",
                                                INDEX(
                                                    Insumos!F:F,
                                                    MATCH(
                                                        A555&amp;B555,
                                                        Insumos!I:I,
                                                        0)
                                                ),
                                                0
                                            ),
                                            "Não encontrado"),
                                        IFERROR(
                                            INDEX(O:O,
                                                MATCH(
                                                    A555&amp;B555,AG:AG,
                                                    0)
                                            ),
                                            "Não encontrado")
                                    )</f>
        <v>0</v>
      </c>
      <c r="O555" s="20">
        <f t="shared" si="230"/>
        <v>0</v>
      </c>
      <c r="P555" s="20">
        <f>IF(
                        C555="INSUMO",
                                        IFERROR(
                                            IF(
                                                INDEX(
                                                    Insumos!C:C,
                                                    MATCH(
                                                        A555&amp;B555,
                                                        Insumos!I:I,
                                                        0)
                                                )="Transporte",
                                                INDEX(
                                                    Insumos!F:F,
                                                    MATCH(
                                                        A555&amp;B555,
                                                        Insumos!I:I,
                                                        0)
                                                ),
                                                0
                                            ),
                                            "Não encontrado"),
                                        IFERROR(
                                            INDEX(Q:Q,
                                                MATCH(
                                                    A555&amp;B555,AG:AG,
                                                    0)
                                            ),
                                            "Não encontrado")
                                    )</f>
        <v>0</v>
      </c>
      <c r="Q555" s="20">
        <f t="shared" si="231"/>
        <v>0</v>
      </c>
      <c r="R555" s="20">
        <f>IF(
                        C555="INSUMO",
                                        IFERROR(
                                            IF(
                                                INDEX(
                                                    Insumos!C:C,
                                                    MATCH(
                                                        A555&amp;B555,
                                                        Insumos!I:I,
                                                        0)
                                                )="Terceirizados",
                                                INDEX(
                                                    Insumos!F:F,
                                                    MATCH(
                                                        A555&amp;B555,
                                                        Insumos!I:I,
                                                        0)
                                                ),
                                                0
                                            ),
                                            "Não encontrado"),
                                        IFERROR(
                                            INDEX(S:S,
                                                MATCH(
                                                    A555&amp;B555,AG:AG,
                                                    0)
                                            ),
                                            "Não encontrado")
                                    )</f>
        <v>0</v>
      </c>
      <c r="S555" s="20">
        <f t="shared" si="232"/>
        <v>0</v>
      </c>
      <c r="T555" s="20">
        <f>IF(
                        C555="INSUMO",
                                        IFERROR(
                                            IF(
                                                INDEX(
                                                    Insumos!C:C,
                                                    MATCH(
                                                        A555&amp;B555,
                                                        Insumos!I:I,
                                                        0)
                                                )="Comissionamento",
                                                INDEX(
                                                    Insumos!F:F,
                                                    MATCH(
                                                        A555&amp;B555,
                                                        Insumos!I:I,
                                                        0)
                                                ),
                                                0
                                            ),
                                            "Não encontrado"),
                                        IFERROR(
                                            INDEX(U:U,
                                                MATCH(
                                                    A555&amp;B555,AG:AG,
                                                    0)
                                            ),
                                            "Não encontrado")
                                    )</f>
        <v>0</v>
      </c>
      <c r="U555" s="20">
        <f t="shared" si="233"/>
        <v>0</v>
      </c>
      <c r="V555" s="20">
        <f>IF(
                        C555="INSUMO",
                                        IFERROR(
                                            IF(
                                                INDEX(
                                                    Insumos!C:C,
                                                    MATCH(
                                                        A555&amp;B555,
                                                        Insumos!I:I,
                                                        0)
                                                )="Verba",
                                                INDEX(
                                                    Insumos!F:F,
                                                    MATCH(
                                                        A555&amp;B555,
                                                        Insumos!I:I,
                                                        0)
                                                ),
                                                0
                                            ),
                                            "Não encontrado"),
                                        IFERROR(
                                            INDEX(W:W,
                                                MATCH(
                                                    A555&amp;B555,AG:AG,
                                                    0)
                                            ),
                                            "Não encontrado")
                                    )</f>
        <v>0</v>
      </c>
      <c r="W555" s="20">
        <f t="shared" si="234"/>
        <v>0</v>
      </c>
      <c r="X555" s="20">
        <f>IF(
                        C555="INSUMO",
                                        IFERROR(
                                            IF(
                                                INDEX(
                                                    Insumos!C:C,
                                                    MATCH(
                                                        A555&amp;B555,
                                                        Insumos!I:I,
                                                        0)
                                                )="Outro",
                                                INDEX(
                                                    Insumos!F:F,
                                                    MATCH(
                                                        A555&amp;B555,
                                                        Insumos!I:I,
                                                        0)
                                                ),
                                                0
                                            ),
                                            "Não encontrado"),
                                        IFERROR(
                                            INDEX(Y:Y,
                                                MATCH(
                                                    A555&amp;B555,AG:AG,
                                                    0)
                                            ),
                                            "Não encontrado")
                                    )</f>
        <v>0</v>
      </c>
      <c r="Y555" s="20">
        <f t="shared" si="235"/>
        <v>0</v>
      </c>
      <c r="Z555" s="20">
        <f>IF(
                            C555="INSUMO",
                            IFERROR(
                                INDEX(
                                    Insumos!F:F,
                                    MATCH(
                                        A555&amp;B555,
                                        Insumos!I:I,
                                        0)
                                ),
                                "Não encontrado"),
                            IFERROR(
                                INDEX(AA:AA,
                                    MATCH(
                                        A555&amp;B555,AG:AG,
                                        0)
                                ),
                                "Não encontrado")
                        )</f>
        <v>0.08</v>
      </c>
      <c r="AA555" s="20">
        <f t="shared" si="236"/>
        <v>0.08</v>
      </c>
      <c r="AB555" s="44"/>
      <c r="AC555" s="44"/>
      <c r="AD555" s="57" t="s">
        <v>89</v>
      </c>
      <c r="AE555" s="70"/>
      <c r="AF555" s="70"/>
    </row>
    <row r="556" spans="1:33" x14ac:dyDescent="0.2">
      <c r="A556" s="59" t="s">
        <v>800</v>
      </c>
      <c r="B556" s="60" t="s">
        <v>98</v>
      </c>
      <c r="C556" s="71" t="s">
        <v>58</v>
      </c>
      <c r="D556" s="61" t="s">
        <v>488</v>
      </c>
      <c r="E556" s="61" t="s">
        <v>801</v>
      </c>
      <c r="F556" s="17" t="s">
        <v>511</v>
      </c>
      <c r="G556" s="17">
        <v>1</v>
      </c>
      <c r="H556" s="21">
        <f>IF(
                        C556="INSUMO",
                                        IFERROR(
                                            IF(
                                                INDEX(
                                                    Insumos!C:C,
                                                    MATCH(
                                                        A556&amp;B556,
                                                        Insumos!I:I,
                                                        0)
                                                )="Material",
                                                INDEX(
                                                    Insumos!F:F,
                                                    MATCH(
                                                        A556&amp;B556,
                                                        Insumos!I:I,
                                                        0)
                                                ),
                                                0
                                            ),
                                            "Não encontrado"),
                                        IFERROR(
                                            INDEX(I:I,
                                                MATCH(
                                                    A556&amp;B556,AG:AG,
                                                    0)
                                            ),
                                            "Não encontrado")
                                    )</f>
        <v>1.43</v>
      </c>
      <c r="I556" s="21">
        <f t="shared" si="227"/>
        <v>1.43</v>
      </c>
      <c r="J556" s="21">
        <f t="shared" si="228"/>
        <v>0</v>
      </c>
      <c r="K556" s="21">
        <f t="shared" si="228"/>
        <v>0</v>
      </c>
      <c r="L556" s="21">
        <f>IF(
                        C556="INSUMO",
                                        IFERROR(
                                            IF(
                                                INDEX(
                                                    Insumos!C:C,
                                                    MATCH(
                                                        A556&amp;B556,
                                                        Insumos!I:I,
                                                        0)
                                                )="Mao_obra",
                                                INDEX(
                                                    Insumos!F:F,
                                                    MATCH(
                                                        A556&amp;B556,
                                                        Insumos!I:I,
                                                        0)
                                                ),
                                                0
                                            ),
                                            "Não encontrado"),
                                        IFERROR(
                                            INDEX(M:M,
                                                MATCH(
                                                    A556&amp;B556,AG:AG,
                                                    0)
                                            ),
                                            "Não encontrado")
                                    )</f>
        <v>0</v>
      </c>
      <c r="M556" s="21">
        <f t="shared" si="229"/>
        <v>0</v>
      </c>
      <c r="N556" s="21">
        <f>IF(
                        C556="INSUMO",
                                        IFERROR(
                                            IF(
                                                INDEX(
                                                    Insumos!C:C,
                                                    MATCH(
                                                        A556&amp;B556,
                                                        Insumos!I:I,
                                                        0)
                                                )="Equipamento",
                                                INDEX(
                                                    Insumos!F:F,
                                                    MATCH(
                                                        A556&amp;B556,
                                                        Insumos!I:I,
                                                        0)
                                                ),
                                                0
                                            ),
                                            "Não encontrado"),
                                        IFERROR(
                                            INDEX(O:O,
                                                MATCH(
                                                    A556&amp;B556,AG:AG,
                                                    0)
                                            ),
                                            "Não encontrado")
                                    )</f>
        <v>0</v>
      </c>
      <c r="O556" s="21">
        <f t="shared" si="230"/>
        <v>0</v>
      </c>
      <c r="P556" s="21">
        <f>IF(
                        C556="INSUMO",
                                        IFERROR(
                                            IF(
                                                INDEX(
                                                    Insumos!C:C,
                                                    MATCH(
                                                        A556&amp;B556,
                                                        Insumos!I:I,
                                                        0)
                                                )="Transporte",
                                                INDEX(
                                                    Insumos!F:F,
                                                    MATCH(
                                                        A556&amp;B556,
                                                        Insumos!I:I,
                                                        0)
                                                ),
                                                0
                                            ),
                                            "Não encontrado"),
                                        IFERROR(
                                            INDEX(Q:Q,
                                                MATCH(
                                                    A556&amp;B556,AG:AG,
                                                    0)
                                            ),
                                            "Não encontrado")
                                    )</f>
        <v>0</v>
      </c>
      <c r="Q556" s="21">
        <f t="shared" si="231"/>
        <v>0</v>
      </c>
      <c r="R556" s="21">
        <f>IF(
                        C556="INSUMO",
                                        IFERROR(
                                            IF(
                                                INDEX(
                                                    Insumos!C:C,
                                                    MATCH(
                                                        A556&amp;B556,
                                                        Insumos!I:I,
                                                        0)
                                                )="Terceirizados",
                                                INDEX(
                                                    Insumos!F:F,
                                                    MATCH(
                                                        A556&amp;B556,
                                                        Insumos!I:I,
                                                        0)
                                                ),
                                                0
                                            ),
                                            "Não encontrado"),
                                        IFERROR(
                                            INDEX(S:S,
                                                MATCH(
                                                    A556&amp;B556,AG:AG,
                                                    0)
                                            ),
                                            "Não encontrado")
                                    )</f>
        <v>0</v>
      </c>
      <c r="S556" s="21">
        <f t="shared" si="232"/>
        <v>0</v>
      </c>
      <c r="T556" s="21">
        <f>IF(
                        C556="INSUMO",
                                        IFERROR(
                                            IF(
                                                INDEX(
                                                    Insumos!C:C,
                                                    MATCH(
                                                        A556&amp;B556,
                                                        Insumos!I:I,
                                                        0)
                                                )="Comissionamento",
                                                INDEX(
                                                    Insumos!F:F,
                                                    MATCH(
                                                        A556&amp;B556,
                                                        Insumos!I:I,
                                                        0)
                                                ),
                                                0
                                            ),
                                            "Não encontrado"),
                                        IFERROR(
                                            INDEX(U:U,
                                                MATCH(
                                                    A556&amp;B556,AG:AG,
                                                    0)
                                            ),
                                            "Não encontrado")
                                    )</f>
        <v>0</v>
      </c>
      <c r="U556" s="21">
        <f t="shared" si="233"/>
        <v>0</v>
      </c>
      <c r="V556" s="21">
        <f>IF(
                        C556="INSUMO",
                                        IFERROR(
                                            IF(
                                                INDEX(
                                                    Insumos!C:C,
                                                    MATCH(
                                                        A556&amp;B556,
                                                        Insumos!I:I,
                                                        0)
                                                )="Verba",
                                                INDEX(
                                                    Insumos!F:F,
                                                    MATCH(
                                                        A556&amp;B556,
                                                        Insumos!I:I,
                                                        0)
                                                ),
                                                0
                                            ),
                                            "Não encontrado"),
                                        IFERROR(
                                            INDEX(W:W,
                                                MATCH(
                                                    A556&amp;B556,AG:AG,
                                                    0)
                                            ),
                                            "Não encontrado")
                                    )</f>
        <v>0</v>
      </c>
      <c r="W556" s="21">
        <f t="shared" si="234"/>
        <v>0</v>
      </c>
      <c r="X556" s="21">
        <f>IF(
                        C556="INSUMO",
                                        IFERROR(
                                            IF(
                                                INDEX(
                                                    Insumos!C:C,
                                                    MATCH(
                                                        A556&amp;B556,
                                                        Insumos!I:I,
                                                        0)
                                                )="Outro",
                                                INDEX(
                                                    Insumos!F:F,
                                                    MATCH(
                                                        A556&amp;B556,
                                                        Insumos!I:I,
                                                        0)
                                                ),
                                                0
                                            ),
                                            "Não encontrado"),
                                        IFERROR(
                                            INDEX(Y:Y,
                                                MATCH(
                                                    A556&amp;B556,AG:AG,
                                                    0)
                                            ),
                                            "Não encontrado")
                                    )</f>
        <v>0</v>
      </c>
      <c r="Y556" s="21">
        <f t="shared" si="235"/>
        <v>0</v>
      </c>
      <c r="Z556" s="21">
        <f>IF(
                            C556="INSUMO",
                            IFERROR(
                                INDEX(
                                    Insumos!F:F,
                                    MATCH(
                                        A556&amp;B556,
                                        Insumos!I:I,
                                        0)
                                ),
                                "Não encontrado"),
                            IFERROR(
                                INDEX(AA:AA,
                                    MATCH(
                                        A556&amp;B556,AG:AG,
                                        0)
                                ),
                                "Não encontrado")
                        )</f>
        <v>1.43</v>
      </c>
      <c r="AA556" s="21">
        <f t="shared" si="236"/>
        <v>1.43</v>
      </c>
      <c r="AB556" s="45"/>
      <c r="AC556" s="45"/>
      <c r="AD556" s="61" t="s">
        <v>89</v>
      </c>
      <c r="AE556" s="72"/>
      <c r="AF556" s="72"/>
    </row>
    <row r="557" spans="1:33" ht="25.5" x14ac:dyDescent="0.2">
      <c r="A557" s="54" t="s">
        <v>802</v>
      </c>
      <c r="B557" s="55" t="s">
        <v>98</v>
      </c>
      <c r="C557" s="69" t="s">
        <v>58</v>
      </c>
      <c r="D557" s="57" t="s">
        <v>488</v>
      </c>
      <c r="E557" s="57" t="s">
        <v>803</v>
      </c>
      <c r="F557" s="16" t="s">
        <v>511</v>
      </c>
      <c r="G557" s="16">
        <v>1</v>
      </c>
      <c r="H557" s="20">
        <f>IF(
                        C557="INSUMO",
                                        IFERROR(
                                            IF(
                                                INDEX(
                                                    Insumos!C:C,
                                                    MATCH(
                                                        A557&amp;B557,
                                                        Insumos!I:I,
                                                        0)
                                                )="Material",
                                                INDEX(
                                                    Insumos!F:F,
                                                    MATCH(
                                                        A557&amp;B557,
                                                        Insumos!I:I,
                                                        0)
                                                ),
                                                0
                                            ),
                                            "Não encontrado"),
                                        IFERROR(
                                            INDEX(I:I,
                                                MATCH(
                                                    A557&amp;B557,AG:AG,
                                                    0)
                                            ),
                                            "Não encontrado")
                                    )</f>
        <v>0.61</v>
      </c>
      <c r="I557" s="20">
        <f t="shared" si="227"/>
        <v>0.61</v>
      </c>
      <c r="J557" s="20">
        <f t="shared" si="228"/>
        <v>0</v>
      </c>
      <c r="K557" s="20">
        <f t="shared" si="228"/>
        <v>0</v>
      </c>
      <c r="L557" s="20">
        <f>IF(
                        C557="INSUMO",
                                        IFERROR(
                                            IF(
                                                INDEX(
                                                    Insumos!C:C,
                                                    MATCH(
                                                        A557&amp;B557,
                                                        Insumos!I:I,
                                                        0)
                                                )="Mao_obra",
                                                INDEX(
                                                    Insumos!F:F,
                                                    MATCH(
                                                        A557&amp;B557,
                                                        Insumos!I:I,
                                                        0)
                                                ),
                                                0
                                            ),
                                            "Não encontrado"),
                                        IFERROR(
                                            INDEX(M:M,
                                                MATCH(
                                                    A557&amp;B557,AG:AG,
                                                    0)
                                            ),
                                            "Não encontrado")
                                    )</f>
        <v>0</v>
      </c>
      <c r="M557" s="20">
        <f t="shared" si="229"/>
        <v>0</v>
      </c>
      <c r="N557" s="20">
        <f>IF(
                        C557="INSUMO",
                                        IFERROR(
                                            IF(
                                                INDEX(
                                                    Insumos!C:C,
                                                    MATCH(
                                                        A557&amp;B557,
                                                        Insumos!I:I,
                                                        0)
                                                )="Equipamento",
                                                INDEX(
                                                    Insumos!F:F,
                                                    MATCH(
                                                        A557&amp;B557,
                                                        Insumos!I:I,
                                                        0)
                                                ),
                                                0
                                            ),
                                            "Não encontrado"),
                                        IFERROR(
                                            INDEX(O:O,
                                                MATCH(
                                                    A557&amp;B557,AG:AG,
                                                    0)
                                            ),
                                            "Não encontrado")
                                    )</f>
        <v>0</v>
      </c>
      <c r="O557" s="20">
        <f t="shared" si="230"/>
        <v>0</v>
      </c>
      <c r="P557" s="20">
        <f>IF(
                        C557="INSUMO",
                                        IFERROR(
                                            IF(
                                                INDEX(
                                                    Insumos!C:C,
                                                    MATCH(
                                                        A557&amp;B557,
                                                        Insumos!I:I,
                                                        0)
                                                )="Transporte",
                                                INDEX(
                                                    Insumos!F:F,
                                                    MATCH(
                                                        A557&amp;B557,
                                                        Insumos!I:I,
                                                        0)
                                                ),
                                                0
                                            ),
                                            "Não encontrado"),
                                        IFERROR(
                                            INDEX(Q:Q,
                                                MATCH(
                                                    A557&amp;B557,AG:AG,
                                                    0)
                                            ),
                                            "Não encontrado")
                                    )</f>
        <v>0</v>
      </c>
      <c r="Q557" s="20">
        <f t="shared" si="231"/>
        <v>0</v>
      </c>
      <c r="R557" s="20">
        <f>IF(
                        C557="INSUMO",
                                        IFERROR(
                                            IF(
                                                INDEX(
                                                    Insumos!C:C,
                                                    MATCH(
                                                        A557&amp;B557,
                                                        Insumos!I:I,
                                                        0)
                                                )="Terceirizados",
                                                INDEX(
                                                    Insumos!F:F,
                                                    MATCH(
                                                        A557&amp;B557,
                                                        Insumos!I:I,
                                                        0)
                                                ),
                                                0
                                            ),
                                            "Não encontrado"),
                                        IFERROR(
                                            INDEX(S:S,
                                                MATCH(
                                                    A557&amp;B557,AG:AG,
                                                    0)
                                            ),
                                            "Não encontrado")
                                    )</f>
        <v>0</v>
      </c>
      <c r="S557" s="20">
        <f t="shared" si="232"/>
        <v>0</v>
      </c>
      <c r="T557" s="20">
        <f>IF(
                        C557="INSUMO",
                                        IFERROR(
                                            IF(
                                                INDEX(
                                                    Insumos!C:C,
                                                    MATCH(
                                                        A557&amp;B557,
                                                        Insumos!I:I,
                                                        0)
                                                )="Comissionamento",
                                                INDEX(
                                                    Insumos!F:F,
                                                    MATCH(
                                                        A557&amp;B557,
                                                        Insumos!I:I,
                                                        0)
                                                ),
                                                0
                                            ),
                                            "Não encontrado"),
                                        IFERROR(
                                            INDEX(U:U,
                                                MATCH(
                                                    A557&amp;B557,AG:AG,
                                                    0)
                                            ),
                                            "Não encontrado")
                                    )</f>
        <v>0</v>
      </c>
      <c r="U557" s="20">
        <f t="shared" si="233"/>
        <v>0</v>
      </c>
      <c r="V557" s="20">
        <f>IF(
                        C557="INSUMO",
                                        IFERROR(
                                            IF(
                                                INDEX(
                                                    Insumos!C:C,
                                                    MATCH(
                                                        A557&amp;B557,
                                                        Insumos!I:I,
                                                        0)
                                                )="Verba",
                                                INDEX(
                                                    Insumos!F:F,
                                                    MATCH(
                                                        A557&amp;B557,
                                                        Insumos!I:I,
                                                        0)
                                                ),
                                                0
                                            ),
                                            "Não encontrado"),
                                        IFERROR(
                                            INDEX(W:W,
                                                MATCH(
                                                    A557&amp;B557,AG:AG,
                                                    0)
                                            ),
                                            "Não encontrado")
                                    )</f>
        <v>0</v>
      </c>
      <c r="W557" s="20">
        <f t="shared" si="234"/>
        <v>0</v>
      </c>
      <c r="X557" s="20">
        <f>IF(
                        C557="INSUMO",
                                        IFERROR(
                                            IF(
                                                INDEX(
                                                    Insumos!C:C,
                                                    MATCH(
                                                        A557&amp;B557,
                                                        Insumos!I:I,
                                                        0)
                                                )="Outro",
                                                INDEX(
                                                    Insumos!F:F,
                                                    MATCH(
                                                        A557&amp;B557,
                                                        Insumos!I:I,
                                                        0)
                                                ),
                                                0
                                            ),
                                            "Não encontrado"),
                                        IFERROR(
                                            INDEX(Y:Y,
                                                MATCH(
                                                    A557&amp;B557,AG:AG,
                                                    0)
                                            ),
                                            "Não encontrado")
                                    )</f>
        <v>0</v>
      </c>
      <c r="Y557" s="20">
        <f t="shared" si="235"/>
        <v>0</v>
      </c>
      <c r="Z557" s="20">
        <f>IF(
                            C557="INSUMO",
                            IFERROR(
                                INDEX(
                                    Insumos!F:F,
                                    MATCH(
                                        A557&amp;B557,
                                        Insumos!I:I,
                                        0)
                                ),
                                "Não encontrado"),
                            IFERROR(
                                INDEX(AA:AA,
                                    MATCH(
                                        A557&amp;B557,AG:AG,
                                        0)
                                ),
                                "Não encontrado")
                        )</f>
        <v>0.61</v>
      </c>
      <c r="AA557" s="20">
        <f t="shared" si="236"/>
        <v>0.61</v>
      </c>
      <c r="AB557" s="44"/>
      <c r="AC557" s="44"/>
      <c r="AD557" s="57" t="s">
        <v>89</v>
      </c>
      <c r="AE557" s="70"/>
      <c r="AF557" s="70"/>
    </row>
    <row r="558" spans="1:33" ht="25.5" x14ac:dyDescent="0.2">
      <c r="A558" s="59" t="s">
        <v>804</v>
      </c>
      <c r="B558" s="60" t="s">
        <v>98</v>
      </c>
      <c r="C558" s="71" t="s">
        <v>58</v>
      </c>
      <c r="D558" s="61" t="s">
        <v>488</v>
      </c>
      <c r="E558" s="61" t="s">
        <v>805</v>
      </c>
      <c r="F558" s="17" t="s">
        <v>511</v>
      </c>
      <c r="G558" s="17">
        <v>1</v>
      </c>
      <c r="H558" s="21">
        <f>IF(
                        C558="INSUMO",
                                        IFERROR(
                                            IF(
                                                INDEX(
                                                    Insumos!C:C,
                                                    MATCH(
                                                        A558&amp;B558,
                                                        Insumos!I:I,
                                                        0)
                                                )="Material",
                                                INDEX(
                                                    Insumos!F:F,
                                                    MATCH(
                                                        A558&amp;B558,
                                                        Insumos!I:I,
                                                        0)
                                                ),
                                                0
                                            ),
                                            "Não encontrado"),
                                        IFERROR(
                                            INDEX(I:I,
                                                MATCH(
                                                    A558&amp;B558,AG:AG,
                                                    0)
                                            ),
                                            "Não encontrado")
                                    )</f>
        <v>0.01</v>
      </c>
      <c r="I558" s="21">
        <f t="shared" si="227"/>
        <v>0.01</v>
      </c>
      <c r="J558" s="21">
        <f t="shared" si="228"/>
        <v>0</v>
      </c>
      <c r="K558" s="21">
        <f t="shared" si="228"/>
        <v>0</v>
      </c>
      <c r="L558" s="21">
        <f>IF(
                        C558="INSUMO",
                                        IFERROR(
                                            IF(
                                                INDEX(
                                                    Insumos!C:C,
                                                    MATCH(
                                                        A558&amp;B558,
                                                        Insumos!I:I,
                                                        0)
                                                )="Mao_obra",
                                                INDEX(
                                                    Insumos!F:F,
                                                    MATCH(
                                                        A558&amp;B558,
                                                        Insumos!I:I,
                                                        0)
                                                ),
                                                0
                                            ),
                                            "Não encontrado"),
                                        IFERROR(
                                            INDEX(M:M,
                                                MATCH(
                                                    A558&amp;B558,AG:AG,
                                                    0)
                                            ),
                                            "Não encontrado")
                                    )</f>
        <v>0</v>
      </c>
      <c r="M558" s="21">
        <f t="shared" si="229"/>
        <v>0</v>
      </c>
      <c r="N558" s="21">
        <f>IF(
                        C558="INSUMO",
                                        IFERROR(
                                            IF(
                                                INDEX(
                                                    Insumos!C:C,
                                                    MATCH(
                                                        A558&amp;B558,
                                                        Insumos!I:I,
                                                        0)
                                                )="Equipamento",
                                                INDEX(
                                                    Insumos!F:F,
                                                    MATCH(
                                                        A558&amp;B558,
                                                        Insumos!I:I,
                                                        0)
                                                ),
                                                0
                                            ),
                                            "Não encontrado"),
                                        IFERROR(
                                            INDEX(O:O,
                                                MATCH(
                                                    A558&amp;B558,AG:AG,
                                                    0)
                                            ),
                                            "Não encontrado")
                                    )</f>
        <v>0</v>
      </c>
      <c r="O558" s="21">
        <f t="shared" si="230"/>
        <v>0</v>
      </c>
      <c r="P558" s="21">
        <f>IF(
                        C558="INSUMO",
                                        IFERROR(
                                            IF(
                                                INDEX(
                                                    Insumos!C:C,
                                                    MATCH(
                                                        A558&amp;B558,
                                                        Insumos!I:I,
                                                        0)
                                                )="Transporte",
                                                INDEX(
                                                    Insumos!F:F,
                                                    MATCH(
                                                        A558&amp;B558,
                                                        Insumos!I:I,
                                                        0)
                                                ),
                                                0
                                            ),
                                            "Não encontrado"),
                                        IFERROR(
                                            INDEX(Q:Q,
                                                MATCH(
                                                    A558&amp;B558,AG:AG,
                                                    0)
                                            ),
                                            "Não encontrado")
                                    )</f>
        <v>0</v>
      </c>
      <c r="Q558" s="21">
        <f t="shared" si="231"/>
        <v>0</v>
      </c>
      <c r="R558" s="21">
        <f>IF(
                        C558="INSUMO",
                                        IFERROR(
                                            IF(
                                                INDEX(
                                                    Insumos!C:C,
                                                    MATCH(
                                                        A558&amp;B558,
                                                        Insumos!I:I,
                                                        0)
                                                )="Terceirizados",
                                                INDEX(
                                                    Insumos!F:F,
                                                    MATCH(
                                                        A558&amp;B558,
                                                        Insumos!I:I,
                                                        0)
                                                ),
                                                0
                                            ),
                                            "Não encontrado"),
                                        IFERROR(
                                            INDEX(S:S,
                                                MATCH(
                                                    A558&amp;B558,AG:AG,
                                                    0)
                                            ),
                                            "Não encontrado")
                                    )</f>
        <v>0</v>
      </c>
      <c r="S558" s="21">
        <f t="shared" si="232"/>
        <v>0</v>
      </c>
      <c r="T558" s="21">
        <f>IF(
                        C558="INSUMO",
                                        IFERROR(
                                            IF(
                                                INDEX(
                                                    Insumos!C:C,
                                                    MATCH(
                                                        A558&amp;B558,
                                                        Insumos!I:I,
                                                        0)
                                                )="Comissionamento",
                                                INDEX(
                                                    Insumos!F:F,
                                                    MATCH(
                                                        A558&amp;B558,
                                                        Insumos!I:I,
                                                        0)
                                                ),
                                                0
                                            ),
                                            "Não encontrado"),
                                        IFERROR(
                                            INDEX(U:U,
                                                MATCH(
                                                    A558&amp;B558,AG:AG,
                                                    0)
                                            ),
                                            "Não encontrado")
                                    )</f>
        <v>0</v>
      </c>
      <c r="U558" s="21">
        <f t="shared" si="233"/>
        <v>0</v>
      </c>
      <c r="V558" s="21">
        <f>IF(
                        C558="INSUMO",
                                        IFERROR(
                                            IF(
                                                INDEX(
                                                    Insumos!C:C,
                                                    MATCH(
                                                        A558&amp;B558,
                                                        Insumos!I:I,
                                                        0)
                                                )="Verba",
                                                INDEX(
                                                    Insumos!F:F,
                                                    MATCH(
                                                        A558&amp;B558,
                                                        Insumos!I:I,
                                                        0)
                                                ),
                                                0
                                            ),
                                            "Não encontrado"),
                                        IFERROR(
                                            INDEX(W:W,
                                                MATCH(
                                                    A558&amp;B558,AG:AG,
                                                    0)
                                            ),
                                            "Não encontrado")
                                    )</f>
        <v>0</v>
      </c>
      <c r="W558" s="21">
        <f t="shared" si="234"/>
        <v>0</v>
      </c>
      <c r="X558" s="21">
        <f>IF(
                        C558="INSUMO",
                                        IFERROR(
                                            IF(
                                                INDEX(
                                                    Insumos!C:C,
                                                    MATCH(
                                                        A558&amp;B558,
                                                        Insumos!I:I,
                                                        0)
                                                )="Outro",
                                                INDEX(
                                                    Insumos!F:F,
                                                    MATCH(
                                                        A558&amp;B558,
                                                        Insumos!I:I,
                                                        0)
                                                ),
                                                0
                                            ),
                                            "Não encontrado"),
                                        IFERROR(
                                            INDEX(Y:Y,
                                                MATCH(
                                                    A558&amp;B558,AG:AG,
                                                    0)
                                            ),
                                            "Não encontrado")
                                    )</f>
        <v>0</v>
      </c>
      <c r="Y558" s="21">
        <f t="shared" si="235"/>
        <v>0</v>
      </c>
      <c r="Z558" s="21">
        <f>IF(
                            C558="INSUMO",
                            IFERROR(
                                INDEX(
                                    Insumos!F:F,
                                    MATCH(
                                        A558&amp;B558,
                                        Insumos!I:I,
                                        0)
                                ),
                                "Não encontrado"),
                            IFERROR(
                                INDEX(AA:AA,
                                    MATCH(
                                        A558&amp;B558,AG:AG,
                                        0)
                                ),
                                "Não encontrado")
                        )</f>
        <v>0.01</v>
      </c>
      <c r="AA558" s="21">
        <f t="shared" si="236"/>
        <v>0.01</v>
      </c>
      <c r="AB558" s="45"/>
      <c r="AC558" s="45"/>
      <c r="AD558" s="61" t="s">
        <v>89</v>
      </c>
      <c r="AE558" s="72"/>
      <c r="AF558" s="72"/>
    </row>
    <row r="559" spans="1:33" x14ac:dyDescent="0.2">
      <c r="A559" s="54" t="s">
        <v>896</v>
      </c>
      <c r="B559" s="55" t="s">
        <v>98</v>
      </c>
      <c r="C559" s="69" t="s">
        <v>58</v>
      </c>
      <c r="D559" s="57" t="s">
        <v>488</v>
      </c>
      <c r="E559" s="57" t="s">
        <v>897</v>
      </c>
      <c r="F559" s="16" t="s">
        <v>511</v>
      </c>
      <c r="G559" s="16">
        <v>1</v>
      </c>
      <c r="H559" s="20">
        <f>IF(
                        C559="INSUMO",
                                        IFERROR(
                                            IF(
                                                INDEX(
                                                    Insumos!C:C,
                                                    MATCH(
                                                        A559&amp;B559,
                                                        Insumos!I:I,
                                                        0)
                                                )="Material",
                                                INDEX(
                                                    Insumos!F:F,
                                                    MATCH(
                                                        A559&amp;B559,
                                                        Insumos!I:I,
                                                        0)
                                                ),
                                                0
                                            ),
                                            "Não encontrado"),
                                        IFERROR(
                                            INDEX(I:I,
                                                MATCH(
                                                    A559&amp;B559,AG:AG,
                                                    0)
                                            ),
                                            "Não encontrado")
                                    )</f>
        <v>0</v>
      </c>
      <c r="I559" s="20">
        <f t="shared" si="227"/>
        <v>0</v>
      </c>
      <c r="J559" s="20">
        <f t="shared" si="228"/>
        <v>18.899999999999999</v>
      </c>
      <c r="K559" s="20">
        <f t="shared" si="228"/>
        <v>18.899999999999999</v>
      </c>
      <c r="L559" s="20">
        <f>IF(
                        C559="INSUMO",
                                        IFERROR(
                                            IF(
                                                INDEX(
                                                    Insumos!C:C,
                                                    MATCH(
                                                        A559&amp;B559,
                                                        Insumos!I:I,
                                                        0)
                                                )="Mao_obra",
                                                INDEX(
                                                    Insumos!F:F,
                                                    MATCH(
                                                        A559&amp;B559,
                                                        Insumos!I:I,
                                                        0)
                                                ),
                                                0
                                            ),
                                            "Não encontrado"),
                                        IFERROR(
                                            INDEX(M:M,
                                                MATCH(
                                                    A559&amp;B559,AG:AG,
                                                    0)
                                            ),
                                            "Não encontrado")
                                    )</f>
        <v>18.899999999999999</v>
      </c>
      <c r="M559" s="20">
        <f t="shared" si="229"/>
        <v>18.899999999999999</v>
      </c>
      <c r="N559" s="20">
        <f>IF(
                        C559="INSUMO",
                                        IFERROR(
                                            IF(
                                                INDEX(
                                                    Insumos!C:C,
                                                    MATCH(
                                                        A559&amp;B559,
                                                        Insumos!I:I,
                                                        0)
                                                )="Equipamento",
                                                INDEX(
                                                    Insumos!F:F,
                                                    MATCH(
                                                        A559&amp;B559,
                                                        Insumos!I:I,
                                                        0)
                                                ),
                                                0
                                            ),
                                            "Não encontrado"),
                                        IFERROR(
                                            INDEX(O:O,
                                                MATCH(
                                                    A559&amp;B559,AG:AG,
                                                    0)
                                            ),
                                            "Não encontrado")
                                    )</f>
        <v>0</v>
      </c>
      <c r="O559" s="20">
        <f t="shared" si="230"/>
        <v>0</v>
      </c>
      <c r="P559" s="20">
        <f>IF(
                        C559="INSUMO",
                                        IFERROR(
                                            IF(
                                                INDEX(
                                                    Insumos!C:C,
                                                    MATCH(
                                                        A559&amp;B559,
                                                        Insumos!I:I,
                                                        0)
                                                )="Transporte",
                                                INDEX(
                                                    Insumos!F:F,
                                                    MATCH(
                                                        A559&amp;B559,
                                                        Insumos!I:I,
                                                        0)
                                                ),
                                                0
                                            ),
                                            "Não encontrado"),
                                        IFERROR(
                                            INDEX(Q:Q,
                                                MATCH(
                                                    A559&amp;B559,AG:AG,
                                                    0)
                                            ),
                                            "Não encontrado")
                                    )</f>
        <v>0</v>
      </c>
      <c r="Q559" s="20">
        <f t="shared" si="231"/>
        <v>0</v>
      </c>
      <c r="R559" s="20">
        <f>IF(
                        C559="INSUMO",
                                        IFERROR(
                                            IF(
                                                INDEX(
                                                    Insumos!C:C,
                                                    MATCH(
                                                        A559&amp;B559,
                                                        Insumos!I:I,
                                                        0)
                                                )="Terceirizados",
                                                INDEX(
                                                    Insumos!F:F,
                                                    MATCH(
                                                        A559&amp;B559,
                                                        Insumos!I:I,
                                                        0)
                                                ),
                                                0
                                            ),
                                            "Não encontrado"),
                                        IFERROR(
                                            INDEX(S:S,
                                                MATCH(
                                                    A559&amp;B559,AG:AG,
                                                    0)
                                            ),
                                            "Não encontrado")
                                    )</f>
        <v>0</v>
      </c>
      <c r="S559" s="20">
        <f t="shared" si="232"/>
        <v>0</v>
      </c>
      <c r="T559" s="20">
        <f>IF(
                        C559="INSUMO",
                                        IFERROR(
                                            IF(
                                                INDEX(
                                                    Insumos!C:C,
                                                    MATCH(
                                                        A559&amp;B559,
                                                        Insumos!I:I,
                                                        0)
                                                )="Comissionamento",
                                                INDEX(
                                                    Insumos!F:F,
                                                    MATCH(
                                                        A559&amp;B559,
                                                        Insumos!I:I,
                                                        0)
                                                ),
                                                0
                                            ),
                                            "Não encontrado"),
                                        IFERROR(
                                            INDEX(U:U,
                                                MATCH(
                                                    A559&amp;B559,AG:AG,
                                                    0)
                                            ),
                                            "Não encontrado")
                                    )</f>
        <v>0</v>
      </c>
      <c r="U559" s="20">
        <f t="shared" si="233"/>
        <v>0</v>
      </c>
      <c r="V559" s="20">
        <f>IF(
                        C559="INSUMO",
                                        IFERROR(
                                            IF(
                                                INDEX(
                                                    Insumos!C:C,
                                                    MATCH(
                                                        A559&amp;B559,
                                                        Insumos!I:I,
                                                        0)
                                                )="Verba",
                                                INDEX(
                                                    Insumos!F:F,
                                                    MATCH(
                                                        A559&amp;B559,
                                                        Insumos!I:I,
                                                        0)
                                                ),
                                                0
                                            ),
                                            "Não encontrado"),
                                        IFERROR(
                                            INDEX(W:W,
                                                MATCH(
                                                    A559&amp;B559,AG:AG,
                                                    0)
                                            ),
                                            "Não encontrado")
                                    )</f>
        <v>0</v>
      </c>
      <c r="W559" s="20">
        <f t="shared" si="234"/>
        <v>0</v>
      </c>
      <c r="X559" s="20">
        <f>IF(
                        C559="INSUMO",
                                        IFERROR(
                                            IF(
                                                INDEX(
                                                    Insumos!C:C,
                                                    MATCH(
                                                        A559&amp;B559,
                                                        Insumos!I:I,
                                                        0)
                                                )="Outro",
                                                INDEX(
                                                    Insumos!F:F,
                                                    MATCH(
                                                        A559&amp;B559,
                                                        Insumos!I:I,
                                                        0)
                                                ),
                                                0
                                            ),
                                            "Não encontrado"),
                                        IFERROR(
                                            INDEX(Y:Y,
                                                MATCH(
                                                    A559&amp;B559,AG:AG,
                                                    0)
                                            ),
                                            "Não encontrado")
                                    )</f>
        <v>0</v>
      </c>
      <c r="Y559" s="20">
        <f t="shared" si="235"/>
        <v>0</v>
      </c>
      <c r="Z559" s="20">
        <f>IF(
                            C559="INSUMO",
                            IFERROR(
                                INDEX(
                                    Insumos!F:F,
                                    MATCH(
                                        A559&amp;B559,
                                        Insumos!I:I,
                                        0)
                                ),
                                "Não encontrado"),
                            IFERROR(
                                INDEX(AA:AA,
                                    MATCH(
                                        A559&amp;B559,AG:AG,
                                        0)
                                ),
                                "Não encontrado")
                        )</f>
        <v>18.899999999999999</v>
      </c>
      <c r="AA559" s="20">
        <f t="shared" si="236"/>
        <v>18.899999999999999</v>
      </c>
      <c r="AB559" s="44"/>
      <c r="AC559" s="44"/>
      <c r="AD559" s="57" t="s">
        <v>89</v>
      </c>
      <c r="AE559" s="70"/>
      <c r="AF559" s="70"/>
    </row>
    <row r="560" spans="1:33" ht="25.5" x14ac:dyDescent="0.2">
      <c r="A560" s="63" t="s">
        <v>890</v>
      </c>
      <c r="B560" s="64" t="s">
        <v>98</v>
      </c>
      <c r="C560" s="65" t="s">
        <v>89</v>
      </c>
      <c r="D560" s="66" t="s">
        <v>488</v>
      </c>
      <c r="E560" s="66" t="s">
        <v>891</v>
      </c>
      <c r="F560" s="67" t="s">
        <v>511</v>
      </c>
      <c r="G560" s="22"/>
      <c r="H560" s="23"/>
      <c r="I560" s="23">
        <f>SUM(I561:I561)</f>
        <v>0</v>
      </c>
      <c r="J560" s="23"/>
      <c r="K560" s="23">
        <f>SUM(K561:K561)</f>
        <v>0.93567600000000017</v>
      </c>
      <c r="L560" s="23"/>
      <c r="M560" s="23">
        <f>SUM(M561:M561)</f>
        <v>0.93567600000000017</v>
      </c>
      <c r="N560" s="23"/>
      <c r="O560" s="23">
        <f>SUM(O561:O561)</f>
        <v>0</v>
      </c>
      <c r="P560" s="23"/>
      <c r="Q560" s="23">
        <f>SUM(Q561:Q561)</f>
        <v>0</v>
      </c>
      <c r="R560" s="23"/>
      <c r="S560" s="23">
        <f>SUM(S561:S561)</f>
        <v>0</v>
      </c>
      <c r="T560" s="23"/>
      <c r="U560" s="23">
        <f>SUM(U561:U561)</f>
        <v>0</v>
      </c>
      <c r="V560" s="23"/>
      <c r="W560" s="23">
        <f>SUM(W561:W561)</f>
        <v>0</v>
      </c>
      <c r="X560" s="23"/>
      <c r="Y560" s="23">
        <f>SUM(Y561:Y561)</f>
        <v>0</v>
      </c>
      <c r="Z560" s="23"/>
      <c r="AA560" s="23">
        <f>SUM(AA561:AA561)</f>
        <v>0.93567600000000017</v>
      </c>
      <c r="AB560" s="43" t="s">
        <v>89</v>
      </c>
      <c r="AC560" s="43"/>
      <c r="AD560" s="66" t="s">
        <v>89</v>
      </c>
      <c r="AE560" s="68" t="s">
        <v>89</v>
      </c>
      <c r="AF560" s="68" t="s">
        <v>791</v>
      </c>
      <c r="AG560" t="str">
        <f>A560&amp;B560&amp;C560</f>
        <v>100298SINAPI</v>
      </c>
    </row>
    <row r="561" spans="1:33" x14ac:dyDescent="0.2">
      <c r="A561" s="59" t="s">
        <v>892</v>
      </c>
      <c r="B561" s="60" t="s">
        <v>98</v>
      </c>
      <c r="C561" s="71" t="s">
        <v>58</v>
      </c>
      <c r="D561" s="61" t="s">
        <v>488</v>
      </c>
      <c r="E561" s="61" t="s">
        <v>893</v>
      </c>
      <c r="F561" s="17" t="s">
        <v>511</v>
      </c>
      <c r="G561" s="17">
        <v>2.7650000000000001E-2</v>
      </c>
      <c r="H561" s="21">
        <f>IF(
                        C561="INSUMO",
                                        IFERROR(
                                            IF(
                                                INDEX(
                                                    Insumos!C:C,
                                                    MATCH(
                                                        A561&amp;B561,
                                                        Insumos!I:I,
                                                        0)
                                                )="Material",
                                                INDEX(
                                                    Insumos!F:F,
                                                    MATCH(
                                                        A561&amp;B561,
                                                        Insumos!I:I,
                                                        0)
                                                ),
                                                0
                                            ),
                                            "Não encontrado"),
                                        IFERROR(
                                            INDEX(I:I,
                                                MATCH(
                                                    A561&amp;B561,AG:AG,
                                                    0)
                                            ),
                                            "Não encontrado")
                                    )</f>
        <v>0</v>
      </c>
      <c r="I561" s="21">
        <f>H561*G561/1</f>
        <v>0</v>
      </c>
      <c r="J561" s="21">
        <f>T561 + N561 + L561 + X561 + R561 + P561 + V561</f>
        <v>33.840000000000003</v>
      </c>
      <c r="K561" s="21">
        <f>U561 + O561 + M561 + Y561 + S561 + Q561 + W561</f>
        <v>0.93567600000000017</v>
      </c>
      <c r="L561" s="21">
        <f>IF(
                        C561="INSUMO",
                                        IFERROR(
                                            IF(
                                                INDEX(
                                                    Insumos!C:C,
                                                    MATCH(
                                                        A561&amp;B561,
                                                        Insumos!I:I,
                                                        0)
                                                )="Mao_obra",
                                                INDEX(
                                                    Insumos!F:F,
                                                    MATCH(
                                                        A561&amp;B561,
                                                        Insumos!I:I,
                                                        0)
                                                ),
                                                0
                                            ),
                                            "Não encontrado"),
                                        IFERROR(
                                            INDEX(M:M,
                                                MATCH(
                                                    A561&amp;B561,AG:AG,
                                                    0)
                                            ),
                                            "Não encontrado")
                                    )</f>
        <v>33.840000000000003</v>
      </c>
      <c r="M561" s="21">
        <f>L561*G561/1</f>
        <v>0.93567600000000017</v>
      </c>
      <c r="N561" s="21">
        <f>IF(
                        C561="INSUMO",
                                        IFERROR(
                                            IF(
                                                INDEX(
                                                    Insumos!C:C,
                                                    MATCH(
                                                        A561&amp;B561,
                                                        Insumos!I:I,
                                                        0)
                                                )="Equipamento",
                                                INDEX(
                                                    Insumos!F:F,
                                                    MATCH(
                                                        A561&amp;B561,
                                                        Insumos!I:I,
                                                        0)
                                                ),
                                                0
                                            ),
                                            "Não encontrado"),
                                        IFERROR(
                                            INDEX(O:O,
                                                MATCH(
                                                    A561&amp;B561,AG:AG,
                                                    0)
                                            ),
                                            "Não encontrado")
                                    )</f>
        <v>0</v>
      </c>
      <c r="O561" s="21">
        <f>N561*G561/1</f>
        <v>0</v>
      </c>
      <c r="P561" s="21">
        <f>IF(
                        C561="INSUMO",
                                        IFERROR(
                                            IF(
                                                INDEX(
                                                    Insumos!C:C,
                                                    MATCH(
                                                        A561&amp;B561,
                                                        Insumos!I:I,
                                                        0)
                                                )="Transporte",
                                                INDEX(
                                                    Insumos!F:F,
                                                    MATCH(
                                                        A561&amp;B561,
                                                        Insumos!I:I,
                                                        0)
                                                ),
                                                0
                                            ),
                                            "Não encontrado"),
                                        IFERROR(
                                            INDEX(Q:Q,
                                                MATCH(
                                                    A561&amp;B561,AG:AG,
                                                    0)
                                            ),
                                            "Não encontrado")
                                    )</f>
        <v>0</v>
      </c>
      <c r="Q561" s="21">
        <f>P561*G561/1</f>
        <v>0</v>
      </c>
      <c r="R561" s="21">
        <f>IF(
                        C561="INSUMO",
                                        IFERROR(
                                            IF(
                                                INDEX(
                                                    Insumos!C:C,
                                                    MATCH(
                                                        A561&amp;B561,
                                                        Insumos!I:I,
                                                        0)
                                                )="Terceirizados",
                                                INDEX(
                                                    Insumos!F:F,
                                                    MATCH(
                                                        A561&amp;B561,
                                                        Insumos!I:I,
                                                        0)
                                                ),
                                                0
                                            ),
                                            "Não encontrado"),
                                        IFERROR(
                                            INDEX(S:S,
                                                MATCH(
                                                    A561&amp;B561,AG:AG,
                                                    0)
                                            ),
                                            "Não encontrado")
                                    )</f>
        <v>0</v>
      </c>
      <c r="S561" s="21">
        <f>R561*G561/1</f>
        <v>0</v>
      </c>
      <c r="T561" s="21">
        <f>IF(
                        C561="INSUMO",
                                        IFERROR(
                                            IF(
                                                INDEX(
                                                    Insumos!C:C,
                                                    MATCH(
                                                        A561&amp;B561,
                                                        Insumos!I:I,
                                                        0)
                                                )="Comissionamento",
                                                INDEX(
                                                    Insumos!F:F,
                                                    MATCH(
                                                        A561&amp;B561,
                                                        Insumos!I:I,
                                                        0)
                                                ),
                                                0
                                            ),
                                            "Não encontrado"),
                                        IFERROR(
                                            INDEX(U:U,
                                                MATCH(
                                                    A561&amp;B561,AG:AG,
                                                    0)
                                            ),
                                            "Não encontrado")
                                    )</f>
        <v>0</v>
      </c>
      <c r="U561" s="21">
        <f>T561*G561/1</f>
        <v>0</v>
      </c>
      <c r="V561" s="21">
        <f>IF(
                        C561="INSUMO",
                                        IFERROR(
                                            IF(
                                                INDEX(
                                                    Insumos!C:C,
                                                    MATCH(
                                                        A561&amp;B561,
                                                        Insumos!I:I,
                                                        0)
                                                )="Verba",
                                                INDEX(
                                                    Insumos!F:F,
                                                    MATCH(
                                                        A561&amp;B561,
                                                        Insumos!I:I,
                                                        0)
                                                ),
                                                0
                                            ),
                                            "Não encontrado"),
                                        IFERROR(
                                            INDEX(W:W,
                                                MATCH(
                                                    A561&amp;B561,AG:AG,
                                                    0)
                                            ),
                                            "Não encontrado")
                                    )</f>
        <v>0</v>
      </c>
      <c r="W561" s="21">
        <f>V561*G561/1</f>
        <v>0</v>
      </c>
      <c r="X561" s="21">
        <f>IF(
                        C561="INSUMO",
                                        IFERROR(
                                            IF(
                                                INDEX(
                                                    Insumos!C:C,
                                                    MATCH(
                                                        A561&amp;B561,
                                                        Insumos!I:I,
                                                        0)
                                                )="Outro",
                                                INDEX(
                                                    Insumos!F:F,
                                                    MATCH(
                                                        A561&amp;B561,
                                                        Insumos!I:I,
                                                        0)
                                                ),
                                                0
                                            ),
                                            "Não encontrado"),
                                        IFERROR(
                                            INDEX(Y:Y,
                                                MATCH(
                                                    A561&amp;B561,AG:AG,
                                                    0)
                                            ),
                                            "Não encontrado")
                                    )</f>
        <v>0</v>
      </c>
      <c r="Y561" s="21">
        <f>X561*G561/1</f>
        <v>0</v>
      </c>
      <c r="Z561" s="21">
        <f>IF(
                            C561="INSUMO",
                            IFERROR(
                                INDEX(
                                    Insumos!F:F,
                                    MATCH(
                                        A561&amp;B561,
                                        Insumos!I:I,
                                        0)
                                ),
                                "Não encontrado"),
                            IFERROR(
                                INDEX(AA:AA,
                                    MATCH(
                                        A561&amp;B561,AG:AG,
                                        0)
                                ),
                                "Não encontrado")
                        )</f>
        <v>33.840000000000003</v>
      </c>
      <c r="AA561" s="21">
        <f>G561*Z561</f>
        <v>0.93567600000000017</v>
      </c>
      <c r="AB561" s="45"/>
      <c r="AC561" s="45"/>
      <c r="AD561" s="61" t="s">
        <v>89</v>
      </c>
      <c r="AE561" s="72"/>
      <c r="AF561" s="72"/>
    </row>
    <row r="562" spans="1:33" ht="25.5" x14ac:dyDescent="0.2">
      <c r="A562" s="63" t="s">
        <v>894</v>
      </c>
      <c r="B562" s="64" t="s">
        <v>98</v>
      </c>
      <c r="C562" s="65" t="s">
        <v>89</v>
      </c>
      <c r="D562" s="66" t="s">
        <v>488</v>
      </c>
      <c r="E562" s="66" t="s">
        <v>895</v>
      </c>
      <c r="F562" s="67" t="s">
        <v>511</v>
      </c>
      <c r="G562" s="22"/>
      <c r="H562" s="23"/>
      <c r="I562" s="23">
        <f>SUM(I563:I563)</f>
        <v>0</v>
      </c>
      <c r="J562" s="23"/>
      <c r="K562" s="23">
        <f>SUM(K563:K563)</f>
        <v>0.21810599999999999</v>
      </c>
      <c r="L562" s="23"/>
      <c r="M562" s="23">
        <f>SUM(M563:M563)</f>
        <v>0.21810599999999999</v>
      </c>
      <c r="N562" s="23"/>
      <c r="O562" s="23">
        <f>SUM(O563:O563)</f>
        <v>0</v>
      </c>
      <c r="P562" s="23"/>
      <c r="Q562" s="23">
        <f>SUM(Q563:Q563)</f>
        <v>0</v>
      </c>
      <c r="R562" s="23"/>
      <c r="S562" s="23">
        <f>SUM(S563:S563)</f>
        <v>0</v>
      </c>
      <c r="T562" s="23"/>
      <c r="U562" s="23">
        <f>SUM(U563:U563)</f>
        <v>0</v>
      </c>
      <c r="V562" s="23"/>
      <c r="W562" s="23">
        <f>SUM(W563:W563)</f>
        <v>0</v>
      </c>
      <c r="X562" s="23"/>
      <c r="Y562" s="23">
        <f>SUM(Y563:Y563)</f>
        <v>0</v>
      </c>
      <c r="Z562" s="23"/>
      <c r="AA562" s="23">
        <f>SUM(AA563:AA563)</f>
        <v>0.21810599999999999</v>
      </c>
      <c r="AB562" s="43" t="s">
        <v>89</v>
      </c>
      <c r="AC562" s="43"/>
      <c r="AD562" s="66" t="s">
        <v>89</v>
      </c>
      <c r="AE562" s="68" t="s">
        <v>89</v>
      </c>
      <c r="AF562" s="68" t="s">
        <v>791</v>
      </c>
      <c r="AG562" t="str">
        <f>A562&amp;B562&amp;C562</f>
        <v>95313SINAPI</v>
      </c>
    </row>
    <row r="563" spans="1:33" x14ac:dyDescent="0.2">
      <c r="A563" s="59" t="s">
        <v>896</v>
      </c>
      <c r="B563" s="60" t="s">
        <v>98</v>
      </c>
      <c r="C563" s="71" t="s">
        <v>58</v>
      </c>
      <c r="D563" s="61" t="s">
        <v>488</v>
      </c>
      <c r="E563" s="61" t="s">
        <v>897</v>
      </c>
      <c r="F563" s="17" t="s">
        <v>511</v>
      </c>
      <c r="G563" s="17">
        <v>1.154E-2</v>
      </c>
      <c r="H563" s="21">
        <f>IF(
                        C563="INSUMO",
                                        IFERROR(
                                            IF(
                                                INDEX(
                                                    Insumos!C:C,
                                                    MATCH(
                                                        A563&amp;B563,
                                                        Insumos!I:I,
                                                        0)
                                                )="Material",
                                                INDEX(
                                                    Insumos!F:F,
                                                    MATCH(
                                                        A563&amp;B563,
                                                        Insumos!I:I,
                                                        0)
                                                ),
                                                0
                                            ),
                                            "Não encontrado"),
                                        IFERROR(
                                            INDEX(I:I,
                                                MATCH(
                                                    A563&amp;B563,AG:AG,
                                                    0)
                                            ),
                                            "Não encontrado")
                                    )</f>
        <v>0</v>
      </c>
      <c r="I563" s="21">
        <f>H563*G563/1</f>
        <v>0</v>
      </c>
      <c r="J563" s="21">
        <f>T563 + N563 + L563 + X563 + R563 + P563 + V563</f>
        <v>18.899999999999999</v>
      </c>
      <c r="K563" s="21">
        <f>U563 + O563 + M563 + Y563 + S563 + Q563 + W563</f>
        <v>0.21810599999999999</v>
      </c>
      <c r="L563" s="21">
        <f>IF(
                        C563="INSUMO",
                                        IFERROR(
                                            IF(
                                                INDEX(
                                                    Insumos!C:C,
                                                    MATCH(
                                                        A563&amp;B563,
                                                        Insumos!I:I,
                                                        0)
                                                )="Mao_obra",
                                                INDEX(
                                                    Insumos!F:F,
                                                    MATCH(
                                                        A563&amp;B563,
                                                        Insumos!I:I,
                                                        0)
                                                ),
                                                0
                                            ),
                                            "Não encontrado"),
                                        IFERROR(
                                            INDEX(M:M,
                                                MATCH(
                                                    A563&amp;B563,AG:AG,
                                                    0)
                                            ),
                                            "Não encontrado")
                                    )</f>
        <v>18.899999999999999</v>
      </c>
      <c r="M563" s="21">
        <f>L563*G563/1</f>
        <v>0.21810599999999999</v>
      </c>
      <c r="N563" s="21">
        <f>IF(
                        C563="INSUMO",
                                        IFERROR(
                                            IF(
                                                INDEX(
                                                    Insumos!C:C,
                                                    MATCH(
                                                        A563&amp;B563,
                                                        Insumos!I:I,
                                                        0)
                                                )="Equipamento",
                                                INDEX(
                                                    Insumos!F:F,
                                                    MATCH(
                                                        A563&amp;B563,
                                                        Insumos!I:I,
                                                        0)
                                                ),
                                                0
                                            ),
                                            "Não encontrado"),
                                        IFERROR(
                                            INDEX(O:O,
                                                MATCH(
                                                    A563&amp;B563,AG:AG,
                                                    0)
                                            ),
                                            "Não encontrado")
                                    )</f>
        <v>0</v>
      </c>
      <c r="O563" s="21">
        <f>N563*G563/1</f>
        <v>0</v>
      </c>
      <c r="P563" s="21">
        <f>IF(
                        C563="INSUMO",
                                        IFERROR(
                                            IF(
                                                INDEX(
                                                    Insumos!C:C,
                                                    MATCH(
                                                        A563&amp;B563,
                                                        Insumos!I:I,
                                                        0)
                                                )="Transporte",
                                                INDEX(
                                                    Insumos!F:F,
                                                    MATCH(
                                                        A563&amp;B563,
                                                        Insumos!I:I,
                                                        0)
                                                ),
                                                0
                                            ),
                                            "Não encontrado"),
                                        IFERROR(
                                            INDEX(Q:Q,
                                                MATCH(
                                                    A563&amp;B563,AG:AG,
                                                    0)
                                            ),
                                            "Não encontrado")
                                    )</f>
        <v>0</v>
      </c>
      <c r="Q563" s="21">
        <f>P563*G563/1</f>
        <v>0</v>
      </c>
      <c r="R563" s="21">
        <f>IF(
                        C563="INSUMO",
                                        IFERROR(
                                            IF(
                                                INDEX(
                                                    Insumos!C:C,
                                                    MATCH(
                                                        A563&amp;B563,
                                                        Insumos!I:I,
                                                        0)
                                                )="Terceirizados",
                                                INDEX(
                                                    Insumos!F:F,
                                                    MATCH(
                                                        A563&amp;B563,
                                                        Insumos!I:I,
                                                        0)
                                                ),
                                                0
                                            ),
                                            "Não encontrado"),
                                        IFERROR(
                                            INDEX(S:S,
                                                MATCH(
                                                    A563&amp;B563,AG:AG,
                                                    0)
                                            ),
                                            "Não encontrado")
                                    )</f>
        <v>0</v>
      </c>
      <c r="S563" s="21">
        <f>R563*G563/1</f>
        <v>0</v>
      </c>
      <c r="T563" s="21">
        <f>IF(
                        C563="INSUMO",
                                        IFERROR(
                                            IF(
                                                INDEX(
                                                    Insumos!C:C,
                                                    MATCH(
                                                        A563&amp;B563,
                                                        Insumos!I:I,
                                                        0)
                                                )="Comissionamento",
                                                INDEX(
                                                    Insumos!F:F,
                                                    MATCH(
                                                        A563&amp;B563,
                                                        Insumos!I:I,
                                                        0)
                                                ),
                                                0
                                            ),
                                            "Não encontrado"),
                                        IFERROR(
                                            INDEX(U:U,
                                                MATCH(
                                                    A563&amp;B563,AG:AG,
                                                    0)
                                            ),
                                            "Não encontrado")
                                    )</f>
        <v>0</v>
      </c>
      <c r="U563" s="21">
        <f>T563*G563/1</f>
        <v>0</v>
      </c>
      <c r="V563" s="21">
        <f>IF(
                        C563="INSUMO",
                                        IFERROR(
                                            IF(
                                                INDEX(
                                                    Insumos!C:C,
                                                    MATCH(
                                                        A563&amp;B563,
                                                        Insumos!I:I,
                                                        0)
                                                )="Verba",
                                                INDEX(
                                                    Insumos!F:F,
                                                    MATCH(
                                                        A563&amp;B563,
                                                        Insumos!I:I,
                                                        0)
                                                ),
                                                0
                                            ),
                                            "Não encontrado"),
                                        IFERROR(
                                            INDEX(W:W,
                                                MATCH(
                                                    A563&amp;B563,AG:AG,
                                                    0)
                                            ),
                                            "Não encontrado")
                                    )</f>
        <v>0</v>
      </c>
      <c r="W563" s="21">
        <f>V563*G563/1</f>
        <v>0</v>
      </c>
      <c r="X563" s="21">
        <f>IF(
                        C563="INSUMO",
                                        IFERROR(
                                            IF(
                                                INDEX(
                                                    Insumos!C:C,
                                                    MATCH(
                                                        A563&amp;B563,
                                                        Insumos!I:I,
                                                        0)
                                                )="Outro",
                                                INDEX(
                                                    Insumos!F:F,
                                                    MATCH(
                                                        A563&amp;B563,
                                                        Insumos!I:I,
                                                        0)
                                                ),
                                                0
                                            ),
                                            "Não encontrado"),
                                        IFERROR(
                                            INDEX(Y:Y,
                                                MATCH(
                                                    A563&amp;B563,AG:AG,
                                                    0)
                                            ),
                                            "Não encontrado")
                                    )</f>
        <v>0</v>
      </c>
      <c r="Y563" s="21">
        <f>X563*G563/1</f>
        <v>0</v>
      </c>
      <c r="Z563" s="21">
        <f>IF(
                            C563="INSUMO",
                            IFERROR(
                                INDEX(
                                    Insumos!F:F,
                                    MATCH(
                                        A563&amp;B563,
                                        Insumos!I:I,
                                        0)
                                ),
                                "Não encontrado"),
                            IFERROR(
                                INDEX(AA:AA,
                                    MATCH(
                                        A563&amp;B563,AG:AG,
                                        0)
                                ),
                                "Não encontrado")
                        )</f>
        <v>18.899999999999999</v>
      </c>
      <c r="AA563" s="21">
        <f>G563*Z563</f>
        <v>0.21810599999999999</v>
      </c>
      <c r="AB563" s="45"/>
      <c r="AC563" s="45"/>
      <c r="AD563" s="61" t="s">
        <v>89</v>
      </c>
      <c r="AE563" s="72"/>
      <c r="AF563" s="72"/>
    </row>
  </sheetData>
  <mergeCells count="31">
    <mergeCell ref="AD12:AD13"/>
    <mergeCell ref="AE12:AE13"/>
    <mergeCell ref="AF12:AF13"/>
    <mergeCell ref="T12:U12"/>
    <mergeCell ref="V12:W12"/>
    <mergeCell ref="X12:Y12"/>
    <mergeCell ref="Z12:AA12"/>
    <mergeCell ref="AB12:AB13"/>
    <mergeCell ref="AC12:AC13"/>
    <mergeCell ref="R12:S12"/>
    <mergeCell ref="B7:E7"/>
    <mergeCell ref="B8:E8"/>
    <mergeCell ref="A11:AF11"/>
    <mergeCell ref="A12:A13"/>
    <mergeCell ref="B12:B13"/>
    <mergeCell ref="C12:C13"/>
    <mergeCell ref="D12:D13"/>
    <mergeCell ref="E12:E13"/>
    <mergeCell ref="F12:F13"/>
    <mergeCell ref="G12:G13"/>
    <mergeCell ref="H12:I12"/>
    <mergeCell ref="J12:K12"/>
    <mergeCell ref="L12:M12"/>
    <mergeCell ref="N12:O12"/>
    <mergeCell ref="P12:Q12"/>
    <mergeCell ref="B6:E6"/>
    <mergeCell ref="A1:G1"/>
    <mergeCell ref="B2:E2"/>
    <mergeCell ref="B3:E3"/>
    <mergeCell ref="B4:E4"/>
    <mergeCell ref="B5:E5"/>
  </mergeCell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1"/>
  <sheetViews>
    <sheetView topLeftCell="A166" zoomScale="85" zoomScaleNormal="85" workbookViewId="0">
      <selection activeCell="F18" sqref="F18"/>
    </sheetView>
  </sheetViews>
  <sheetFormatPr defaultColWidth="11.5703125" defaultRowHeight="12.75" x14ac:dyDescent="0.2"/>
  <cols>
    <col min="1" max="1" width="12.28515625" customWidth="1"/>
    <col min="2" max="2" width="12.28515625" style="5" customWidth="1"/>
    <col min="3" max="3" width="14.28515625" style="5" customWidth="1"/>
    <col min="4" max="4" width="77.7109375" customWidth="1"/>
    <col min="5" max="5" width="9.42578125" style="5" customWidth="1"/>
    <col min="6" max="6" width="13.140625" style="6" customWidth="1"/>
    <col min="7" max="7" width="12.85546875" style="6" customWidth="1"/>
    <col min="8" max="8" width="44" style="6" customWidth="1"/>
  </cols>
  <sheetData>
    <row r="1" spans="1:9" x14ac:dyDescent="0.2">
      <c r="A1" s="96" t="s">
        <v>0</v>
      </c>
      <c r="B1" s="97"/>
      <c r="C1" s="97"/>
      <c r="D1" s="97"/>
      <c r="E1" s="97"/>
      <c r="F1" s="97"/>
      <c r="G1" s="98"/>
      <c r="H1" s="47"/>
    </row>
    <row r="2" spans="1:9" x14ac:dyDescent="0.2">
      <c r="A2" s="51" t="s">
        <v>1</v>
      </c>
      <c r="B2" s="99" t="s">
        <v>898</v>
      </c>
      <c r="C2" s="100"/>
      <c r="D2" s="100"/>
      <c r="E2" s="100"/>
      <c r="F2" s="101"/>
      <c r="G2" s="102"/>
      <c r="H2" s="47"/>
    </row>
    <row r="3" spans="1:9" x14ac:dyDescent="0.2">
      <c r="A3" s="52" t="s">
        <v>3</v>
      </c>
      <c r="B3" s="107" t="s">
        <v>4</v>
      </c>
      <c r="C3" s="108"/>
      <c r="D3" s="108"/>
      <c r="E3" s="108"/>
      <c r="F3" s="103"/>
      <c r="G3" s="104"/>
      <c r="H3" s="47"/>
    </row>
    <row r="4" spans="1:9" x14ac:dyDescent="0.2">
      <c r="A4" s="51" t="s">
        <v>5</v>
      </c>
      <c r="B4" s="99" t="s">
        <v>6</v>
      </c>
      <c r="C4" s="100"/>
      <c r="D4" s="100"/>
      <c r="E4" s="100"/>
      <c r="F4" s="103"/>
      <c r="G4" s="104"/>
      <c r="H4" s="47"/>
    </row>
    <row r="5" spans="1:9" x14ac:dyDescent="0.2">
      <c r="A5" s="52" t="s">
        <v>7</v>
      </c>
      <c r="B5" s="107" t="s">
        <v>8</v>
      </c>
      <c r="C5" s="108"/>
      <c r="D5" s="108"/>
      <c r="E5" s="108"/>
      <c r="F5" s="103"/>
      <c r="G5" s="104"/>
      <c r="H5" s="47"/>
    </row>
    <row r="6" spans="1:9" x14ac:dyDescent="0.2">
      <c r="A6" s="51" t="s">
        <v>9</v>
      </c>
      <c r="B6" s="99" t="s">
        <v>10</v>
      </c>
      <c r="C6" s="100"/>
      <c r="D6" s="100"/>
      <c r="E6" s="100"/>
      <c r="F6" s="103"/>
      <c r="G6" s="104"/>
      <c r="H6" s="47"/>
    </row>
    <row r="7" spans="1:9" x14ac:dyDescent="0.2">
      <c r="A7" s="52" t="s">
        <v>11</v>
      </c>
      <c r="B7" s="107" t="s">
        <v>12</v>
      </c>
      <c r="C7" s="108"/>
      <c r="D7" s="108"/>
      <c r="E7" s="108"/>
      <c r="F7" s="103"/>
      <c r="G7" s="104"/>
      <c r="H7" s="47"/>
    </row>
    <row r="8" spans="1:9" x14ac:dyDescent="0.2">
      <c r="A8" s="53" t="s">
        <v>15</v>
      </c>
      <c r="B8" s="109" t="s">
        <v>16</v>
      </c>
      <c r="C8" s="110"/>
      <c r="D8" s="110"/>
      <c r="E8" s="110"/>
      <c r="F8" s="105"/>
      <c r="G8" s="106"/>
      <c r="H8" s="47"/>
    </row>
    <row r="9" spans="1:9" x14ac:dyDescent="0.2">
      <c r="A9" s="33"/>
      <c r="B9" s="34"/>
      <c r="C9" s="34"/>
      <c r="D9" s="34"/>
      <c r="E9" s="35"/>
      <c r="F9" s="36"/>
      <c r="G9" s="38"/>
      <c r="H9" s="38"/>
    </row>
    <row r="10" spans="1:9" x14ac:dyDescent="0.2">
      <c r="A10" s="38"/>
      <c r="B10" s="38"/>
      <c r="C10" s="38"/>
      <c r="D10" s="38"/>
      <c r="E10" s="38"/>
      <c r="F10" s="38"/>
      <c r="G10" s="38"/>
      <c r="H10" s="38"/>
    </row>
    <row r="11" spans="1:9" x14ac:dyDescent="0.2">
      <c r="A11" s="75" t="s">
        <v>899</v>
      </c>
      <c r="B11" s="76"/>
      <c r="C11" s="76"/>
      <c r="D11" s="76"/>
      <c r="E11" s="76"/>
      <c r="F11" s="76"/>
      <c r="G11" s="76"/>
      <c r="H11" s="46"/>
    </row>
    <row r="12" spans="1:9" ht="21.75" customHeight="1" x14ac:dyDescent="0.2">
      <c r="A12" s="77" t="s">
        <v>29</v>
      </c>
      <c r="B12" s="77" t="s">
        <v>13</v>
      </c>
      <c r="C12" s="77" t="s">
        <v>18</v>
      </c>
      <c r="D12" s="77" t="s">
        <v>11</v>
      </c>
      <c r="E12" s="77" t="s">
        <v>30</v>
      </c>
      <c r="F12" s="77" t="s">
        <v>19</v>
      </c>
      <c r="G12" s="73" t="s">
        <v>900</v>
      </c>
      <c r="H12" s="73" t="s">
        <v>485</v>
      </c>
    </row>
    <row r="13" spans="1:9" ht="17.25" customHeight="1" x14ac:dyDescent="0.2">
      <c r="A13" s="77"/>
      <c r="B13" s="77"/>
      <c r="C13" s="77"/>
      <c r="D13" s="77"/>
      <c r="E13" s="77"/>
      <c r="F13" s="77"/>
      <c r="G13" s="86"/>
      <c r="H13" s="86"/>
    </row>
    <row r="14" spans="1:9" ht="89.25" x14ac:dyDescent="0.2">
      <c r="A14" s="59" t="s">
        <v>59</v>
      </c>
      <c r="B14" s="60" t="s">
        <v>45</v>
      </c>
      <c r="C14" s="60" t="s">
        <v>24</v>
      </c>
      <c r="D14" s="61" t="s">
        <v>60</v>
      </c>
      <c r="E14" s="17" t="s">
        <v>56</v>
      </c>
      <c r="F14" s="21">
        <v>1575.4</v>
      </c>
      <c r="G14" s="45" t="s">
        <v>901</v>
      </c>
      <c r="H14" s="62" t="s">
        <v>902</v>
      </c>
      <c r="I14" t="str">
        <f t="shared" ref="I14:I45" si="0">A14&amp;B14</f>
        <v>471577PRÓPRIA</v>
      </c>
    </row>
    <row r="15" spans="1:9" x14ac:dyDescent="0.2">
      <c r="A15" s="54" t="s">
        <v>72</v>
      </c>
      <c r="B15" s="55" t="s">
        <v>45</v>
      </c>
      <c r="C15" s="56" t="s">
        <v>903</v>
      </c>
      <c r="D15" s="57" t="s">
        <v>73</v>
      </c>
      <c r="E15" s="16" t="s">
        <v>56</v>
      </c>
      <c r="F15" s="20">
        <v>462.5</v>
      </c>
      <c r="G15" s="44" t="s">
        <v>901</v>
      </c>
      <c r="H15" s="58" t="s">
        <v>89</v>
      </c>
      <c r="I15" t="str">
        <f t="shared" si="0"/>
        <v>471574PRÓPRIA</v>
      </c>
    </row>
    <row r="16" spans="1:9" ht="102" x14ac:dyDescent="0.2">
      <c r="A16" s="59" t="s">
        <v>108</v>
      </c>
      <c r="B16" s="60" t="s">
        <v>45</v>
      </c>
      <c r="C16" s="60" t="s">
        <v>903</v>
      </c>
      <c r="D16" s="61" t="s">
        <v>109</v>
      </c>
      <c r="E16" s="17" t="s">
        <v>70</v>
      </c>
      <c r="F16" s="21">
        <v>450</v>
      </c>
      <c r="G16" s="45" t="s">
        <v>901</v>
      </c>
      <c r="H16" s="62" t="s">
        <v>904</v>
      </c>
      <c r="I16" t="str">
        <f t="shared" si="0"/>
        <v>471585PRÓPRIA</v>
      </c>
    </row>
    <row r="17" spans="1:9" ht="191.25" x14ac:dyDescent="0.2">
      <c r="A17" s="54" t="s">
        <v>198</v>
      </c>
      <c r="B17" s="55" t="s">
        <v>45</v>
      </c>
      <c r="C17" s="56" t="s">
        <v>24</v>
      </c>
      <c r="D17" s="57" t="s">
        <v>199</v>
      </c>
      <c r="E17" s="16" t="s">
        <v>56</v>
      </c>
      <c r="F17" s="20">
        <v>4.99</v>
      </c>
      <c r="G17" s="44" t="s">
        <v>901</v>
      </c>
      <c r="H17" s="58" t="s">
        <v>905</v>
      </c>
      <c r="I17" t="str">
        <f t="shared" si="0"/>
        <v>471586PRÓPRIA</v>
      </c>
    </row>
    <row r="18" spans="1:9" ht="204" x14ac:dyDescent="0.2">
      <c r="A18" s="59" t="s">
        <v>201</v>
      </c>
      <c r="B18" s="60" t="s">
        <v>45</v>
      </c>
      <c r="C18" s="60" t="s">
        <v>24</v>
      </c>
      <c r="D18" s="61" t="s">
        <v>202</v>
      </c>
      <c r="E18" s="17" t="s">
        <v>56</v>
      </c>
      <c r="F18" s="21">
        <v>2.89</v>
      </c>
      <c r="G18" s="45" t="s">
        <v>901</v>
      </c>
      <c r="H18" s="62" t="s">
        <v>906</v>
      </c>
      <c r="I18" t="str">
        <f t="shared" si="0"/>
        <v>471587PRÓPRIA</v>
      </c>
    </row>
    <row r="19" spans="1:9" ht="153" x14ac:dyDescent="0.2">
      <c r="A19" s="54" t="s">
        <v>210</v>
      </c>
      <c r="B19" s="55" t="s">
        <v>45</v>
      </c>
      <c r="C19" s="56" t="s">
        <v>24</v>
      </c>
      <c r="D19" s="57" t="s">
        <v>211</v>
      </c>
      <c r="E19" s="16" t="s">
        <v>56</v>
      </c>
      <c r="F19" s="20">
        <v>2.37</v>
      </c>
      <c r="G19" s="44" t="s">
        <v>901</v>
      </c>
      <c r="H19" s="58" t="s">
        <v>907</v>
      </c>
      <c r="I19" t="str">
        <f t="shared" si="0"/>
        <v>471588PRÓPRIA</v>
      </c>
    </row>
    <row r="20" spans="1:9" ht="25.5" x14ac:dyDescent="0.2">
      <c r="A20" s="59" t="s">
        <v>214</v>
      </c>
      <c r="B20" s="60" t="s">
        <v>213</v>
      </c>
      <c r="C20" s="60" t="s">
        <v>24</v>
      </c>
      <c r="D20" s="61" t="s">
        <v>215</v>
      </c>
      <c r="E20" s="17" t="s">
        <v>56</v>
      </c>
      <c r="F20" s="21">
        <v>7.53</v>
      </c>
      <c r="G20" s="45" t="s">
        <v>908</v>
      </c>
      <c r="H20" s="62" t="s">
        <v>89</v>
      </c>
      <c r="I20" t="str">
        <f t="shared" si="0"/>
        <v>151FERRARI-TRT</v>
      </c>
    </row>
    <row r="21" spans="1:9" x14ac:dyDescent="0.2">
      <c r="A21" s="54" t="s">
        <v>217</v>
      </c>
      <c r="B21" s="55" t="s">
        <v>98</v>
      </c>
      <c r="C21" s="56" t="s">
        <v>24</v>
      </c>
      <c r="D21" s="57" t="s">
        <v>218</v>
      </c>
      <c r="E21" s="16" t="s">
        <v>56</v>
      </c>
      <c r="F21" s="20">
        <v>0.06</v>
      </c>
      <c r="G21" s="44" t="s">
        <v>98</v>
      </c>
      <c r="H21" s="58" t="s">
        <v>89</v>
      </c>
      <c r="I21" t="str">
        <f t="shared" si="0"/>
        <v>11945SINAPI</v>
      </c>
    </row>
    <row r="22" spans="1:9" x14ac:dyDescent="0.2">
      <c r="A22" s="59" t="s">
        <v>220</v>
      </c>
      <c r="B22" s="60" t="s">
        <v>98</v>
      </c>
      <c r="C22" s="60" t="s">
        <v>24</v>
      </c>
      <c r="D22" s="61" t="s">
        <v>221</v>
      </c>
      <c r="E22" s="17" t="s">
        <v>56</v>
      </c>
      <c r="F22" s="21">
        <v>0.1</v>
      </c>
      <c r="G22" s="45" t="s">
        <v>98</v>
      </c>
      <c r="H22" s="62" t="s">
        <v>89</v>
      </c>
      <c r="I22" t="str">
        <f t="shared" si="0"/>
        <v>4375SINAPI</v>
      </c>
    </row>
    <row r="23" spans="1:9" ht="25.5" x14ac:dyDescent="0.2">
      <c r="A23" s="54" t="s">
        <v>223</v>
      </c>
      <c r="B23" s="55" t="s">
        <v>213</v>
      </c>
      <c r="C23" s="56" t="s">
        <v>24</v>
      </c>
      <c r="D23" s="57" t="s">
        <v>224</v>
      </c>
      <c r="E23" s="16" t="s">
        <v>56</v>
      </c>
      <c r="F23" s="20">
        <v>0.19</v>
      </c>
      <c r="G23" s="44" t="s">
        <v>901</v>
      </c>
      <c r="H23" s="58" t="s">
        <v>89</v>
      </c>
      <c r="I23" t="str">
        <f t="shared" si="0"/>
        <v>156FERRARI-TRT</v>
      </c>
    </row>
    <row r="24" spans="1:9" ht="318.75" x14ac:dyDescent="0.2">
      <c r="A24" s="59" t="s">
        <v>226</v>
      </c>
      <c r="B24" s="60" t="s">
        <v>45</v>
      </c>
      <c r="C24" s="60" t="s">
        <v>24</v>
      </c>
      <c r="D24" s="61" t="s">
        <v>227</v>
      </c>
      <c r="E24" s="17" t="s">
        <v>56</v>
      </c>
      <c r="F24" s="21">
        <v>0.31</v>
      </c>
      <c r="G24" s="45" t="s">
        <v>901</v>
      </c>
      <c r="H24" s="62" t="s">
        <v>909</v>
      </c>
      <c r="I24" t="str">
        <f t="shared" si="0"/>
        <v>471594PRÓPRIA</v>
      </c>
    </row>
    <row r="25" spans="1:9" ht="204" x14ac:dyDescent="0.2">
      <c r="A25" s="54" t="s">
        <v>229</v>
      </c>
      <c r="B25" s="55" t="s">
        <v>45</v>
      </c>
      <c r="C25" s="56" t="s">
        <v>24</v>
      </c>
      <c r="D25" s="57" t="s">
        <v>230</v>
      </c>
      <c r="E25" s="16" t="s">
        <v>56</v>
      </c>
      <c r="F25" s="20">
        <v>0.24</v>
      </c>
      <c r="G25" s="44" t="s">
        <v>901</v>
      </c>
      <c r="H25" s="58" t="s">
        <v>910</v>
      </c>
      <c r="I25" t="str">
        <f t="shared" si="0"/>
        <v>471598PRÓPRIA</v>
      </c>
    </row>
    <row r="26" spans="1:9" ht="242.25" x14ac:dyDescent="0.2">
      <c r="A26" s="59" t="s">
        <v>232</v>
      </c>
      <c r="B26" s="60" t="s">
        <v>45</v>
      </c>
      <c r="C26" s="60" t="s">
        <v>24</v>
      </c>
      <c r="D26" s="61" t="s">
        <v>233</v>
      </c>
      <c r="E26" s="17" t="s">
        <v>56</v>
      </c>
      <c r="F26" s="21">
        <v>0.1</v>
      </c>
      <c r="G26" s="45" t="s">
        <v>901</v>
      </c>
      <c r="H26" s="62" t="s">
        <v>911</v>
      </c>
      <c r="I26" t="str">
        <f t="shared" si="0"/>
        <v>471599PRÓPRIA</v>
      </c>
    </row>
    <row r="27" spans="1:9" ht="267.75" x14ac:dyDescent="0.2">
      <c r="A27" s="54" t="s">
        <v>236</v>
      </c>
      <c r="B27" s="55" t="s">
        <v>45</v>
      </c>
      <c r="C27" s="56" t="s">
        <v>24</v>
      </c>
      <c r="D27" s="57" t="s">
        <v>237</v>
      </c>
      <c r="E27" s="16" t="s">
        <v>56</v>
      </c>
      <c r="F27" s="20">
        <v>0.72</v>
      </c>
      <c r="G27" s="44" t="s">
        <v>901</v>
      </c>
      <c r="H27" s="58" t="s">
        <v>912</v>
      </c>
      <c r="I27" t="str">
        <f t="shared" si="0"/>
        <v>471600PRÓPRIA</v>
      </c>
    </row>
    <row r="28" spans="1:9" ht="89.25" x14ac:dyDescent="0.2">
      <c r="A28" s="59" t="s">
        <v>239</v>
      </c>
      <c r="B28" s="60" t="s">
        <v>45</v>
      </c>
      <c r="C28" s="60" t="s">
        <v>24</v>
      </c>
      <c r="D28" s="61" t="s">
        <v>240</v>
      </c>
      <c r="E28" s="17" t="s">
        <v>56</v>
      </c>
      <c r="F28" s="21">
        <v>102.57</v>
      </c>
      <c r="G28" s="45" t="s">
        <v>901</v>
      </c>
      <c r="H28" s="62" t="s">
        <v>913</v>
      </c>
      <c r="I28" t="str">
        <f t="shared" si="0"/>
        <v>471612PRÓPRIA</v>
      </c>
    </row>
    <row r="29" spans="1:9" ht="89.25" x14ac:dyDescent="0.2">
      <c r="A29" s="54" t="s">
        <v>242</v>
      </c>
      <c r="B29" s="55" t="s">
        <v>45</v>
      </c>
      <c r="C29" s="56" t="s">
        <v>24</v>
      </c>
      <c r="D29" s="57" t="s">
        <v>243</v>
      </c>
      <c r="E29" s="16" t="s">
        <v>56</v>
      </c>
      <c r="F29" s="20">
        <v>33.22</v>
      </c>
      <c r="G29" s="44" t="s">
        <v>901</v>
      </c>
      <c r="H29" s="58" t="s">
        <v>913</v>
      </c>
      <c r="I29" t="str">
        <f t="shared" si="0"/>
        <v>471601PRÓPRIA</v>
      </c>
    </row>
    <row r="30" spans="1:9" ht="89.25" x14ac:dyDescent="0.2">
      <c r="A30" s="59" t="s">
        <v>245</v>
      </c>
      <c r="B30" s="60" t="s">
        <v>45</v>
      </c>
      <c r="C30" s="60" t="s">
        <v>24</v>
      </c>
      <c r="D30" s="61" t="s">
        <v>246</v>
      </c>
      <c r="E30" s="17" t="s">
        <v>56</v>
      </c>
      <c r="F30" s="21">
        <v>9.65</v>
      </c>
      <c r="G30" s="45" t="s">
        <v>901</v>
      </c>
      <c r="H30" s="62" t="s">
        <v>913</v>
      </c>
      <c r="I30" t="str">
        <f t="shared" si="0"/>
        <v>471611PRÓPRIA</v>
      </c>
    </row>
    <row r="31" spans="1:9" ht="89.25" x14ac:dyDescent="0.2">
      <c r="A31" s="54" t="s">
        <v>251</v>
      </c>
      <c r="B31" s="55" t="s">
        <v>45</v>
      </c>
      <c r="C31" s="56" t="s">
        <v>24</v>
      </c>
      <c r="D31" s="57" t="s">
        <v>252</v>
      </c>
      <c r="E31" s="16" t="s">
        <v>56</v>
      </c>
      <c r="F31" s="20">
        <v>113.15</v>
      </c>
      <c r="G31" s="44" t="s">
        <v>901</v>
      </c>
      <c r="H31" s="58" t="s">
        <v>913</v>
      </c>
      <c r="I31" t="str">
        <f t="shared" si="0"/>
        <v>471605PRÓPRIA</v>
      </c>
    </row>
    <row r="32" spans="1:9" ht="89.25" x14ac:dyDescent="0.2">
      <c r="A32" s="59" t="s">
        <v>254</v>
      </c>
      <c r="B32" s="60" t="s">
        <v>45</v>
      </c>
      <c r="C32" s="60" t="s">
        <v>24</v>
      </c>
      <c r="D32" s="61" t="s">
        <v>255</v>
      </c>
      <c r="E32" s="17" t="s">
        <v>56</v>
      </c>
      <c r="F32" s="21">
        <v>61.46</v>
      </c>
      <c r="G32" s="45" t="s">
        <v>901</v>
      </c>
      <c r="H32" s="62" t="s">
        <v>913</v>
      </c>
      <c r="I32" t="str">
        <f t="shared" si="0"/>
        <v>471610PRÓPRIA</v>
      </c>
    </row>
    <row r="33" spans="1:9" ht="25.5" x14ac:dyDescent="0.2">
      <c r="A33" s="54" t="s">
        <v>260</v>
      </c>
      <c r="B33" s="55" t="s">
        <v>98</v>
      </c>
      <c r="C33" s="56" t="s">
        <v>24</v>
      </c>
      <c r="D33" s="57" t="s">
        <v>261</v>
      </c>
      <c r="E33" s="16" t="s">
        <v>56</v>
      </c>
      <c r="F33" s="20">
        <v>1.22</v>
      </c>
      <c r="G33" s="44" t="s">
        <v>98</v>
      </c>
      <c r="H33" s="58" t="s">
        <v>89</v>
      </c>
      <c r="I33" t="str">
        <f t="shared" si="0"/>
        <v>39129SINAPI</v>
      </c>
    </row>
    <row r="34" spans="1:9" ht="25.5" x14ac:dyDescent="0.2">
      <c r="A34" s="59" t="s">
        <v>263</v>
      </c>
      <c r="B34" s="60" t="s">
        <v>98</v>
      </c>
      <c r="C34" s="60" t="s">
        <v>24</v>
      </c>
      <c r="D34" s="61" t="s">
        <v>264</v>
      </c>
      <c r="E34" s="17" t="s">
        <v>56</v>
      </c>
      <c r="F34" s="21">
        <v>1.1399999999999999</v>
      </c>
      <c r="G34" s="45" t="s">
        <v>98</v>
      </c>
      <c r="H34" s="62" t="s">
        <v>89</v>
      </c>
      <c r="I34" t="str">
        <f t="shared" si="0"/>
        <v>39128SINAPI</v>
      </c>
    </row>
    <row r="35" spans="1:9" ht="25.5" x14ac:dyDescent="0.2">
      <c r="A35" s="54" t="s">
        <v>266</v>
      </c>
      <c r="B35" s="55" t="s">
        <v>213</v>
      </c>
      <c r="C35" s="56" t="s">
        <v>24</v>
      </c>
      <c r="D35" s="57" t="s">
        <v>267</v>
      </c>
      <c r="E35" s="16" t="s">
        <v>56</v>
      </c>
      <c r="F35" s="20">
        <v>3.06</v>
      </c>
      <c r="G35" s="44" t="s">
        <v>908</v>
      </c>
      <c r="H35" s="58" t="s">
        <v>89</v>
      </c>
      <c r="I35" t="str">
        <f t="shared" si="0"/>
        <v>SBC.066469FERRARI-TRT</v>
      </c>
    </row>
    <row r="36" spans="1:9" ht="25.5" x14ac:dyDescent="0.2">
      <c r="A36" s="59" t="s">
        <v>272</v>
      </c>
      <c r="B36" s="60" t="s">
        <v>213</v>
      </c>
      <c r="C36" s="60" t="s">
        <v>24</v>
      </c>
      <c r="D36" s="61" t="s">
        <v>273</v>
      </c>
      <c r="E36" s="17" t="s">
        <v>274</v>
      </c>
      <c r="F36" s="21">
        <v>6.68</v>
      </c>
      <c r="G36" s="45" t="s">
        <v>901</v>
      </c>
      <c r="H36" s="62" t="s">
        <v>89</v>
      </c>
      <c r="I36" t="str">
        <f t="shared" si="0"/>
        <v>172FERRARI-TRT</v>
      </c>
    </row>
    <row r="37" spans="1:9" ht="191.25" x14ac:dyDescent="0.2">
      <c r="A37" s="54" t="s">
        <v>288</v>
      </c>
      <c r="B37" s="55" t="s">
        <v>45</v>
      </c>
      <c r="C37" s="56" t="s">
        <v>24</v>
      </c>
      <c r="D37" s="57" t="s">
        <v>289</v>
      </c>
      <c r="E37" s="16" t="s">
        <v>56</v>
      </c>
      <c r="F37" s="20">
        <v>3.9</v>
      </c>
      <c r="G37" s="44" t="s">
        <v>901</v>
      </c>
      <c r="H37" s="58" t="s">
        <v>914</v>
      </c>
      <c r="I37" t="str">
        <f t="shared" si="0"/>
        <v>471597PRÓPRIA</v>
      </c>
    </row>
    <row r="38" spans="1:9" ht="25.5" x14ac:dyDescent="0.2">
      <c r="A38" s="59" t="s">
        <v>296</v>
      </c>
      <c r="B38" s="60" t="s">
        <v>213</v>
      </c>
      <c r="C38" s="60" t="s">
        <v>24</v>
      </c>
      <c r="D38" s="61" t="s">
        <v>297</v>
      </c>
      <c r="E38" s="17" t="s">
        <v>56</v>
      </c>
      <c r="F38" s="21">
        <v>4.33</v>
      </c>
      <c r="G38" s="45" t="s">
        <v>901</v>
      </c>
      <c r="H38" s="62" t="s">
        <v>89</v>
      </c>
      <c r="I38" t="str">
        <f t="shared" si="0"/>
        <v>146FERRARI-TRT</v>
      </c>
    </row>
    <row r="39" spans="1:9" ht="25.5" x14ac:dyDescent="0.2">
      <c r="A39" s="54" t="s">
        <v>299</v>
      </c>
      <c r="B39" s="55" t="s">
        <v>213</v>
      </c>
      <c r="C39" s="56" t="s">
        <v>24</v>
      </c>
      <c r="D39" s="57" t="s">
        <v>300</v>
      </c>
      <c r="E39" s="16" t="s">
        <v>56</v>
      </c>
      <c r="F39" s="20">
        <v>8.0399999999999991</v>
      </c>
      <c r="G39" s="44" t="s">
        <v>908</v>
      </c>
      <c r="H39" s="58" t="s">
        <v>89</v>
      </c>
      <c r="I39" t="str">
        <f t="shared" si="0"/>
        <v>SBC.071635FERRARI-TRT</v>
      </c>
    </row>
    <row r="40" spans="1:9" ht="25.5" x14ac:dyDescent="0.2">
      <c r="A40" s="59" t="s">
        <v>308</v>
      </c>
      <c r="B40" s="60" t="s">
        <v>213</v>
      </c>
      <c r="C40" s="60" t="s">
        <v>24</v>
      </c>
      <c r="D40" s="61" t="s">
        <v>309</v>
      </c>
      <c r="E40" s="17" t="s">
        <v>56</v>
      </c>
      <c r="F40" s="21">
        <v>6.24</v>
      </c>
      <c r="G40" s="45" t="s">
        <v>908</v>
      </c>
      <c r="H40" s="62" t="s">
        <v>89</v>
      </c>
      <c r="I40" t="str">
        <f t="shared" si="0"/>
        <v>SBC.034530FERRARI-TRT</v>
      </c>
    </row>
    <row r="41" spans="1:9" ht="25.5" x14ac:dyDescent="0.2">
      <c r="A41" s="54" t="s">
        <v>311</v>
      </c>
      <c r="B41" s="55" t="s">
        <v>213</v>
      </c>
      <c r="C41" s="56" t="s">
        <v>24</v>
      </c>
      <c r="D41" s="57" t="s">
        <v>312</v>
      </c>
      <c r="E41" s="16" t="s">
        <v>56</v>
      </c>
      <c r="F41" s="20">
        <v>2.75</v>
      </c>
      <c r="G41" s="44" t="s">
        <v>901</v>
      </c>
      <c r="H41" s="58" t="s">
        <v>89</v>
      </c>
      <c r="I41" t="str">
        <f t="shared" si="0"/>
        <v>153FERRARI-TRT</v>
      </c>
    </row>
    <row r="42" spans="1:9" ht="25.5" x14ac:dyDescent="0.2">
      <c r="A42" s="59" t="s">
        <v>328</v>
      </c>
      <c r="B42" s="60" t="s">
        <v>213</v>
      </c>
      <c r="C42" s="60" t="s">
        <v>24</v>
      </c>
      <c r="D42" s="61" t="s">
        <v>329</v>
      </c>
      <c r="E42" s="17" t="s">
        <v>56</v>
      </c>
      <c r="F42" s="21">
        <v>3.01</v>
      </c>
      <c r="G42" s="45" t="s">
        <v>901</v>
      </c>
      <c r="H42" s="62" t="s">
        <v>89</v>
      </c>
      <c r="I42" t="str">
        <f t="shared" si="0"/>
        <v>120FERRARI-TRT</v>
      </c>
    </row>
    <row r="43" spans="1:9" ht="25.5" x14ac:dyDescent="0.2">
      <c r="A43" s="54" t="s">
        <v>371</v>
      </c>
      <c r="B43" s="55" t="s">
        <v>98</v>
      </c>
      <c r="C43" s="56" t="s">
        <v>24</v>
      </c>
      <c r="D43" s="57" t="s">
        <v>372</v>
      </c>
      <c r="E43" s="16" t="s">
        <v>66</v>
      </c>
      <c r="F43" s="20">
        <v>8.5399999999999991</v>
      </c>
      <c r="G43" s="44" t="s">
        <v>98</v>
      </c>
      <c r="H43" s="58" t="s">
        <v>89</v>
      </c>
      <c r="I43" t="str">
        <f t="shared" si="0"/>
        <v>39599SINAPI</v>
      </c>
    </row>
    <row r="44" spans="1:9" ht="191.25" x14ac:dyDescent="0.2">
      <c r="A44" s="59" t="s">
        <v>403</v>
      </c>
      <c r="B44" s="60" t="s">
        <v>45</v>
      </c>
      <c r="C44" s="60" t="s">
        <v>24</v>
      </c>
      <c r="D44" s="61" t="s">
        <v>404</v>
      </c>
      <c r="E44" s="17" t="s">
        <v>56</v>
      </c>
      <c r="F44" s="21">
        <v>2.5499999999999998</v>
      </c>
      <c r="G44" s="45" t="s">
        <v>901</v>
      </c>
      <c r="H44" s="62" t="s">
        <v>915</v>
      </c>
      <c r="I44" t="str">
        <f t="shared" si="0"/>
        <v>471589PRÓPRIA</v>
      </c>
    </row>
    <row r="45" spans="1:9" ht="344.25" x14ac:dyDescent="0.2">
      <c r="A45" s="54" t="s">
        <v>416</v>
      </c>
      <c r="B45" s="55" t="s">
        <v>45</v>
      </c>
      <c r="C45" s="56" t="s">
        <v>24</v>
      </c>
      <c r="D45" s="57" t="s">
        <v>417</v>
      </c>
      <c r="E45" s="16" t="s">
        <v>56</v>
      </c>
      <c r="F45" s="20">
        <v>19.989999999999998</v>
      </c>
      <c r="G45" s="44" t="s">
        <v>901</v>
      </c>
      <c r="H45" s="58" t="s">
        <v>916</v>
      </c>
      <c r="I45" t="str">
        <f t="shared" si="0"/>
        <v>471620PRÓPRIA</v>
      </c>
    </row>
    <row r="46" spans="1:9" ht="102" x14ac:dyDescent="0.2">
      <c r="A46" s="59" t="s">
        <v>463</v>
      </c>
      <c r="B46" s="60" t="s">
        <v>45</v>
      </c>
      <c r="C46" s="60" t="s">
        <v>24</v>
      </c>
      <c r="D46" s="61" t="s">
        <v>464</v>
      </c>
      <c r="E46" s="17" t="s">
        <v>70</v>
      </c>
      <c r="F46" s="21">
        <v>220</v>
      </c>
      <c r="G46" s="45" t="s">
        <v>901</v>
      </c>
      <c r="H46" s="62" t="s">
        <v>917</v>
      </c>
      <c r="I46" t="str">
        <f t="shared" ref="I46:I77" si="1">A46&amp;B46</f>
        <v>471579PRÓPRIA</v>
      </c>
    </row>
    <row r="47" spans="1:9" ht="102" x14ac:dyDescent="0.2">
      <c r="A47" s="54" t="s">
        <v>492</v>
      </c>
      <c r="B47" s="55" t="s">
        <v>45</v>
      </c>
      <c r="C47" s="56" t="s">
        <v>24</v>
      </c>
      <c r="D47" s="57" t="s">
        <v>493</v>
      </c>
      <c r="E47" s="16" t="s">
        <v>49</v>
      </c>
      <c r="F47" s="20">
        <v>99.51</v>
      </c>
      <c r="G47" s="44" t="s">
        <v>918</v>
      </c>
      <c r="H47" s="58" t="s">
        <v>919</v>
      </c>
      <c r="I47" t="str">
        <f t="shared" si="1"/>
        <v>471625PRÓPRIA</v>
      </c>
    </row>
    <row r="48" spans="1:9" ht="102" x14ac:dyDescent="0.2">
      <c r="A48" s="59" t="s">
        <v>494</v>
      </c>
      <c r="B48" s="60" t="s">
        <v>45</v>
      </c>
      <c r="C48" s="60" t="s">
        <v>920</v>
      </c>
      <c r="D48" s="61" t="s">
        <v>495</v>
      </c>
      <c r="E48" s="17" t="s">
        <v>49</v>
      </c>
      <c r="F48" s="21">
        <v>4476.5600000000004</v>
      </c>
      <c r="G48" s="45" t="s">
        <v>918</v>
      </c>
      <c r="H48" s="62" t="s">
        <v>919</v>
      </c>
      <c r="I48" t="str">
        <f t="shared" si="1"/>
        <v>471624PRÓPRIA</v>
      </c>
    </row>
    <row r="49" spans="1:9" ht="102" x14ac:dyDescent="0.2">
      <c r="A49" s="54" t="s">
        <v>498</v>
      </c>
      <c r="B49" s="55" t="s">
        <v>45</v>
      </c>
      <c r="C49" s="56" t="s">
        <v>920</v>
      </c>
      <c r="D49" s="57" t="s">
        <v>499</v>
      </c>
      <c r="E49" s="16" t="s">
        <v>49</v>
      </c>
      <c r="F49" s="20">
        <v>2177.69</v>
      </c>
      <c r="G49" s="44" t="s">
        <v>918</v>
      </c>
      <c r="H49" s="58" t="s">
        <v>921</v>
      </c>
      <c r="I49" t="str">
        <f t="shared" si="1"/>
        <v>471627PRÓPRIA</v>
      </c>
    </row>
    <row r="50" spans="1:9" ht="102" x14ac:dyDescent="0.2">
      <c r="A50" s="59" t="s">
        <v>500</v>
      </c>
      <c r="B50" s="60" t="s">
        <v>45</v>
      </c>
      <c r="C50" s="60" t="s">
        <v>24</v>
      </c>
      <c r="D50" s="61" t="s">
        <v>501</v>
      </c>
      <c r="E50" s="17" t="s">
        <v>49</v>
      </c>
      <c r="F50" s="21">
        <v>249.42</v>
      </c>
      <c r="G50" s="45" t="s">
        <v>918</v>
      </c>
      <c r="H50" s="62" t="s">
        <v>921</v>
      </c>
      <c r="I50" t="str">
        <f t="shared" si="1"/>
        <v>471626PRÓPRIA</v>
      </c>
    </row>
    <row r="51" spans="1:9" ht="25.5" x14ac:dyDescent="0.2">
      <c r="A51" s="54" t="s">
        <v>502</v>
      </c>
      <c r="B51" s="55" t="s">
        <v>213</v>
      </c>
      <c r="C51" s="56" t="s">
        <v>922</v>
      </c>
      <c r="D51" s="57" t="s">
        <v>503</v>
      </c>
      <c r="E51" s="16" t="s">
        <v>56</v>
      </c>
      <c r="F51" s="20">
        <v>271.47000000000003</v>
      </c>
      <c r="G51" s="44" t="s">
        <v>923</v>
      </c>
      <c r="H51" s="58" t="s">
        <v>89</v>
      </c>
      <c r="I51" t="str">
        <f t="shared" si="1"/>
        <v>4FERRARI-TRT</v>
      </c>
    </row>
    <row r="52" spans="1:9" ht="25.5" x14ac:dyDescent="0.2">
      <c r="A52" s="59" t="s">
        <v>505</v>
      </c>
      <c r="B52" s="60" t="s">
        <v>213</v>
      </c>
      <c r="C52" s="60" t="s">
        <v>24</v>
      </c>
      <c r="D52" s="61" t="s">
        <v>506</v>
      </c>
      <c r="E52" s="17" t="s">
        <v>66</v>
      </c>
      <c r="F52" s="21">
        <v>2.38</v>
      </c>
      <c r="G52" s="45" t="s">
        <v>918</v>
      </c>
      <c r="H52" s="62" t="s">
        <v>89</v>
      </c>
      <c r="I52" t="str">
        <f t="shared" si="1"/>
        <v>5FERRARI-TRT</v>
      </c>
    </row>
    <row r="53" spans="1:9" x14ac:dyDescent="0.2">
      <c r="A53" s="54" t="s">
        <v>507</v>
      </c>
      <c r="B53" s="55" t="s">
        <v>98</v>
      </c>
      <c r="C53" s="56" t="s">
        <v>24</v>
      </c>
      <c r="D53" s="57" t="s">
        <v>508</v>
      </c>
      <c r="E53" s="16" t="s">
        <v>56</v>
      </c>
      <c r="F53" s="20">
        <v>119.21</v>
      </c>
      <c r="G53" s="44" t="s">
        <v>98</v>
      </c>
      <c r="H53" s="58" t="s">
        <v>89</v>
      </c>
      <c r="I53" t="str">
        <f t="shared" si="1"/>
        <v>34498SINAPI</v>
      </c>
    </row>
    <row r="54" spans="1:9" ht="25.5" x14ac:dyDescent="0.2">
      <c r="A54" s="59" t="s">
        <v>794</v>
      </c>
      <c r="B54" s="60" t="s">
        <v>98</v>
      </c>
      <c r="C54" s="60" t="s">
        <v>24</v>
      </c>
      <c r="D54" s="61" t="s">
        <v>795</v>
      </c>
      <c r="E54" s="17" t="s">
        <v>511</v>
      </c>
      <c r="F54" s="21">
        <v>1.43</v>
      </c>
      <c r="G54" s="45" t="s">
        <v>98</v>
      </c>
      <c r="H54" s="62" t="s">
        <v>89</v>
      </c>
      <c r="I54" t="str">
        <f t="shared" si="1"/>
        <v>43483SINAPI</v>
      </c>
    </row>
    <row r="55" spans="1:9" ht="25.5" x14ac:dyDescent="0.2">
      <c r="A55" s="54" t="s">
        <v>796</v>
      </c>
      <c r="B55" s="55" t="s">
        <v>98</v>
      </c>
      <c r="C55" s="56" t="s">
        <v>24</v>
      </c>
      <c r="D55" s="57" t="s">
        <v>797</v>
      </c>
      <c r="E55" s="16" t="s">
        <v>511</v>
      </c>
      <c r="F55" s="20">
        <v>0.44</v>
      </c>
      <c r="G55" s="44" t="s">
        <v>98</v>
      </c>
      <c r="H55" s="58" t="s">
        <v>89</v>
      </c>
      <c r="I55" t="str">
        <f t="shared" si="1"/>
        <v>43459SINAPI</v>
      </c>
    </row>
    <row r="56" spans="1:9" x14ac:dyDescent="0.2">
      <c r="A56" s="59" t="s">
        <v>798</v>
      </c>
      <c r="B56" s="60" t="s">
        <v>98</v>
      </c>
      <c r="C56" s="60" t="s">
        <v>24</v>
      </c>
      <c r="D56" s="61" t="s">
        <v>799</v>
      </c>
      <c r="E56" s="17" t="s">
        <v>511</v>
      </c>
      <c r="F56" s="21">
        <v>0.08</v>
      </c>
      <c r="G56" s="45" t="s">
        <v>98</v>
      </c>
      <c r="H56" s="62" t="s">
        <v>89</v>
      </c>
      <c r="I56" t="str">
        <f t="shared" si="1"/>
        <v>37373SINAPI</v>
      </c>
    </row>
    <row r="57" spans="1:9" x14ac:dyDescent="0.2">
      <c r="A57" s="54" t="s">
        <v>800</v>
      </c>
      <c r="B57" s="55" t="s">
        <v>98</v>
      </c>
      <c r="C57" s="56" t="s">
        <v>24</v>
      </c>
      <c r="D57" s="57" t="s">
        <v>801</v>
      </c>
      <c r="E57" s="16" t="s">
        <v>511</v>
      </c>
      <c r="F57" s="20">
        <v>1.43</v>
      </c>
      <c r="G57" s="44" t="s">
        <v>98</v>
      </c>
      <c r="H57" s="58" t="s">
        <v>89</v>
      </c>
      <c r="I57" t="str">
        <f t="shared" si="1"/>
        <v>37372SINAPI</v>
      </c>
    </row>
    <row r="58" spans="1:9" x14ac:dyDescent="0.2">
      <c r="A58" s="59" t="s">
        <v>802</v>
      </c>
      <c r="B58" s="60" t="s">
        <v>98</v>
      </c>
      <c r="C58" s="60" t="s">
        <v>24</v>
      </c>
      <c r="D58" s="61" t="s">
        <v>803</v>
      </c>
      <c r="E58" s="17" t="s">
        <v>511</v>
      </c>
      <c r="F58" s="21">
        <v>0.61</v>
      </c>
      <c r="G58" s="45" t="s">
        <v>98</v>
      </c>
      <c r="H58" s="62" t="s">
        <v>89</v>
      </c>
      <c r="I58" t="str">
        <f t="shared" si="1"/>
        <v>37371SINAPI</v>
      </c>
    </row>
    <row r="59" spans="1:9" x14ac:dyDescent="0.2">
      <c r="A59" s="54" t="s">
        <v>804</v>
      </c>
      <c r="B59" s="55" t="s">
        <v>98</v>
      </c>
      <c r="C59" s="56" t="s">
        <v>24</v>
      </c>
      <c r="D59" s="57" t="s">
        <v>805</v>
      </c>
      <c r="E59" s="16" t="s">
        <v>511</v>
      </c>
      <c r="F59" s="20">
        <v>0.01</v>
      </c>
      <c r="G59" s="44" t="s">
        <v>98</v>
      </c>
      <c r="H59" s="58" t="s">
        <v>89</v>
      </c>
      <c r="I59" t="str">
        <f t="shared" si="1"/>
        <v>37370SINAPI</v>
      </c>
    </row>
    <row r="60" spans="1:9" x14ac:dyDescent="0.2">
      <c r="A60" s="59" t="s">
        <v>806</v>
      </c>
      <c r="B60" s="60" t="s">
        <v>98</v>
      </c>
      <c r="C60" s="60" t="s">
        <v>920</v>
      </c>
      <c r="D60" s="61" t="s">
        <v>807</v>
      </c>
      <c r="E60" s="17" t="s">
        <v>511</v>
      </c>
      <c r="F60" s="21">
        <v>19.36</v>
      </c>
      <c r="G60" s="45" t="s">
        <v>98</v>
      </c>
      <c r="H60" s="62" t="s">
        <v>89</v>
      </c>
      <c r="I60" t="str">
        <f t="shared" si="1"/>
        <v>6117SINAPI</v>
      </c>
    </row>
    <row r="61" spans="1:9" x14ac:dyDescent="0.2">
      <c r="A61" s="54" t="s">
        <v>810</v>
      </c>
      <c r="B61" s="55" t="s">
        <v>98</v>
      </c>
      <c r="C61" s="56" t="s">
        <v>920</v>
      </c>
      <c r="D61" s="57" t="s">
        <v>811</v>
      </c>
      <c r="E61" s="16" t="s">
        <v>511</v>
      </c>
      <c r="F61" s="20">
        <v>27.34</v>
      </c>
      <c r="G61" s="44" t="s">
        <v>98</v>
      </c>
      <c r="H61" s="58" t="s">
        <v>89</v>
      </c>
      <c r="I61" t="str">
        <f t="shared" si="1"/>
        <v>1213SINAPI</v>
      </c>
    </row>
    <row r="62" spans="1:9" x14ac:dyDescent="0.2">
      <c r="A62" s="59" t="s">
        <v>516</v>
      </c>
      <c r="B62" s="60" t="s">
        <v>98</v>
      </c>
      <c r="C62" s="60" t="s">
        <v>24</v>
      </c>
      <c r="D62" s="61" t="s">
        <v>517</v>
      </c>
      <c r="E62" s="17" t="s">
        <v>70</v>
      </c>
      <c r="F62" s="21">
        <v>1.97</v>
      </c>
      <c r="G62" s="45" t="s">
        <v>98</v>
      </c>
      <c r="H62" s="62" t="s">
        <v>89</v>
      </c>
      <c r="I62" t="str">
        <f t="shared" si="1"/>
        <v>3777SINAPI</v>
      </c>
    </row>
    <row r="63" spans="1:9" ht="25.5" x14ac:dyDescent="0.2">
      <c r="A63" s="54" t="s">
        <v>814</v>
      </c>
      <c r="B63" s="55" t="s">
        <v>98</v>
      </c>
      <c r="C63" s="56" t="s">
        <v>24</v>
      </c>
      <c r="D63" s="57" t="s">
        <v>815</v>
      </c>
      <c r="E63" s="16" t="s">
        <v>511</v>
      </c>
      <c r="F63" s="20">
        <v>1.39</v>
      </c>
      <c r="G63" s="44" t="s">
        <v>98</v>
      </c>
      <c r="H63" s="58" t="s">
        <v>89</v>
      </c>
      <c r="I63" t="str">
        <f t="shared" si="1"/>
        <v>43491SINAPI</v>
      </c>
    </row>
    <row r="64" spans="1:9" ht="25.5" x14ac:dyDescent="0.2">
      <c r="A64" s="59" t="s">
        <v>816</v>
      </c>
      <c r="B64" s="60" t="s">
        <v>98</v>
      </c>
      <c r="C64" s="60" t="s">
        <v>24</v>
      </c>
      <c r="D64" s="61" t="s">
        <v>817</v>
      </c>
      <c r="E64" s="17" t="s">
        <v>511</v>
      </c>
      <c r="F64" s="21">
        <v>0.61</v>
      </c>
      <c r="G64" s="45" t="s">
        <v>98</v>
      </c>
      <c r="H64" s="62" t="s">
        <v>89</v>
      </c>
      <c r="I64" t="str">
        <f t="shared" si="1"/>
        <v>43467SINAPI</v>
      </c>
    </row>
    <row r="65" spans="1:9" x14ac:dyDescent="0.2">
      <c r="A65" s="54" t="s">
        <v>601</v>
      </c>
      <c r="B65" s="55" t="s">
        <v>98</v>
      </c>
      <c r="C65" s="56" t="s">
        <v>920</v>
      </c>
      <c r="D65" s="57" t="s">
        <v>602</v>
      </c>
      <c r="E65" s="16" t="s">
        <v>511</v>
      </c>
      <c r="F65" s="20">
        <v>17.670000000000002</v>
      </c>
      <c r="G65" s="44" t="s">
        <v>98</v>
      </c>
      <c r="H65" s="58" t="s">
        <v>89</v>
      </c>
      <c r="I65" t="str">
        <f t="shared" si="1"/>
        <v>6111SINAPI</v>
      </c>
    </row>
    <row r="66" spans="1:9" ht="38.25" x14ac:dyDescent="0.2">
      <c r="A66" s="59" t="s">
        <v>520</v>
      </c>
      <c r="B66" s="60" t="s">
        <v>98</v>
      </c>
      <c r="C66" s="60" t="s">
        <v>24</v>
      </c>
      <c r="D66" s="61" t="s">
        <v>521</v>
      </c>
      <c r="E66" s="17" t="s">
        <v>56</v>
      </c>
      <c r="F66" s="21">
        <v>2.1</v>
      </c>
      <c r="G66" s="45" t="s">
        <v>98</v>
      </c>
      <c r="H66" s="62" t="s">
        <v>89</v>
      </c>
      <c r="I66" t="str">
        <f t="shared" si="1"/>
        <v>39430SINAPI</v>
      </c>
    </row>
    <row r="67" spans="1:9" ht="25.5" x14ac:dyDescent="0.2">
      <c r="A67" s="54" t="s">
        <v>524</v>
      </c>
      <c r="B67" s="55" t="s">
        <v>98</v>
      </c>
      <c r="C67" s="56" t="s">
        <v>24</v>
      </c>
      <c r="D67" s="57" t="s">
        <v>525</v>
      </c>
      <c r="E67" s="16" t="s">
        <v>56</v>
      </c>
      <c r="F67" s="20">
        <v>0.3</v>
      </c>
      <c r="G67" s="44" t="s">
        <v>98</v>
      </c>
      <c r="H67" s="58" t="s">
        <v>89</v>
      </c>
      <c r="I67" t="str">
        <f t="shared" si="1"/>
        <v>39443SINAPI</v>
      </c>
    </row>
    <row r="68" spans="1:9" ht="25.5" x14ac:dyDescent="0.2">
      <c r="A68" s="59" t="s">
        <v>526</v>
      </c>
      <c r="B68" s="60" t="s">
        <v>98</v>
      </c>
      <c r="C68" s="60" t="s">
        <v>24</v>
      </c>
      <c r="D68" s="61" t="s">
        <v>527</v>
      </c>
      <c r="E68" s="17" t="s">
        <v>56</v>
      </c>
      <c r="F68" s="21">
        <v>30.23</v>
      </c>
      <c r="G68" s="45" t="s">
        <v>98</v>
      </c>
      <c r="H68" s="62" t="s">
        <v>89</v>
      </c>
      <c r="I68" t="str">
        <f t="shared" si="1"/>
        <v>39514SINAPI</v>
      </c>
    </row>
    <row r="69" spans="1:9" ht="25.5" x14ac:dyDescent="0.2">
      <c r="A69" s="54" t="s">
        <v>528</v>
      </c>
      <c r="B69" s="55" t="s">
        <v>98</v>
      </c>
      <c r="C69" s="56" t="s">
        <v>24</v>
      </c>
      <c r="D69" s="57" t="s">
        <v>529</v>
      </c>
      <c r="E69" s="16" t="s">
        <v>66</v>
      </c>
      <c r="F69" s="20">
        <v>4.9800000000000004</v>
      </c>
      <c r="G69" s="44" t="s">
        <v>98</v>
      </c>
      <c r="H69" s="58" t="s">
        <v>89</v>
      </c>
      <c r="I69" t="str">
        <f t="shared" si="1"/>
        <v>39570SINAPI</v>
      </c>
    </row>
    <row r="70" spans="1:9" ht="25.5" x14ac:dyDescent="0.2">
      <c r="A70" s="59" t="s">
        <v>530</v>
      </c>
      <c r="B70" s="60" t="s">
        <v>98</v>
      </c>
      <c r="C70" s="60" t="s">
        <v>24</v>
      </c>
      <c r="D70" s="61" t="s">
        <v>531</v>
      </c>
      <c r="E70" s="17" t="s">
        <v>66</v>
      </c>
      <c r="F70" s="21">
        <v>5.07</v>
      </c>
      <c r="G70" s="45" t="s">
        <v>98</v>
      </c>
      <c r="H70" s="62" t="s">
        <v>89</v>
      </c>
      <c r="I70" t="str">
        <f t="shared" si="1"/>
        <v>39571SINAPI</v>
      </c>
    </row>
    <row r="71" spans="1:9" x14ac:dyDescent="0.2">
      <c r="A71" s="54" t="s">
        <v>532</v>
      </c>
      <c r="B71" s="55" t="s">
        <v>98</v>
      </c>
      <c r="C71" s="56" t="s">
        <v>24</v>
      </c>
      <c r="D71" s="57" t="s">
        <v>533</v>
      </c>
      <c r="E71" s="16" t="s">
        <v>534</v>
      </c>
      <c r="F71" s="20">
        <v>34.340000000000003</v>
      </c>
      <c r="G71" s="44" t="s">
        <v>98</v>
      </c>
      <c r="H71" s="58" t="s">
        <v>89</v>
      </c>
      <c r="I71" t="str">
        <f t="shared" si="1"/>
        <v>40547SINAPI</v>
      </c>
    </row>
    <row r="72" spans="1:9" ht="25.5" x14ac:dyDescent="0.2">
      <c r="A72" s="59" t="s">
        <v>535</v>
      </c>
      <c r="B72" s="60" t="s">
        <v>98</v>
      </c>
      <c r="C72" s="60" t="s">
        <v>24</v>
      </c>
      <c r="D72" s="61" t="s">
        <v>536</v>
      </c>
      <c r="E72" s="17" t="s">
        <v>537</v>
      </c>
      <c r="F72" s="21">
        <v>27.81</v>
      </c>
      <c r="G72" s="45" t="s">
        <v>98</v>
      </c>
      <c r="H72" s="62" t="s">
        <v>89</v>
      </c>
      <c r="I72" t="str">
        <f t="shared" si="1"/>
        <v>43131SINAPI</v>
      </c>
    </row>
    <row r="73" spans="1:9" x14ac:dyDescent="0.2">
      <c r="A73" s="54" t="s">
        <v>820</v>
      </c>
      <c r="B73" s="55" t="s">
        <v>98</v>
      </c>
      <c r="C73" s="56" t="s">
        <v>920</v>
      </c>
      <c r="D73" s="57" t="s">
        <v>821</v>
      </c>
      <c r="E73" s="16" t="s">
        <v>511</v>
      </c>
      <c r="F73" s="20">
        <v>21</v>
      </c>
      <c r="G73" s="44" t="s">
        <v>98</v>
      </c>
      <c r="H73" s="58" t="s">
        <v>89</v>
      </c>
      <c r="I73" t="str">
        <f t="shared" si="1"/>
        <v>44497SINAPI</v>
      </c>
    </row>
    <row r="74" spans="1:9" ht="25.5" x14ac:dyDescent="0.2">
      <c r="A74" s="59" t="s">
        <v>822</v>
      </c>
      <c r="B74" s="60" t="s">
        <v>98</v>
      </c>
      <c r="C74" s="60" t="s">
        <v>24</v>
      </c>
      <c r="D74" s="61" t="s">
        <v>823</v>
      </c>
      <c r="E74" s="17" t="s">
        <v>511</v>
      </c>
      <c r="F74" s="21">
        <v>0.89</v>
      </c>
      <c r="G74" s="45" t="s">
        <v>98</v>
      </c>
      <c r="H74" s="62" t="s">
        <v>89</v>
      </c>
      <c r="I74" t="str">
        <f t="shared" si="1"/>
        <v>43488SINAPI</v>
      </c>
    </row>
    <row r="75" spans="1:9" ht="25.5" x14ac:dyDescent="0.2">
      <c r="A75" s="54" t="s">
        <v>824</v>
      </c>
      <c r="B75" s="55" t="s">
        <v>98</v>
      </c>
      <c r="C75" s="56" t="s">
        <v>24</v>
      </c>
      <c r="D75" s="57" t="s">
        <v>825</v>
      </c>
      <c r="E75" s="16" t="s">
        <v>511</v>
      </c>
      <c r="F75" s="20">
        <v>0.01</v>
      </c>
      <c r="G75" s="44" t="s">
        <v>98</v>
      </c>
      <c r="H75" s="58" t="s">
        <v>89</v>
      </c>
      <c r="I75" t="str">
        <f t="shared" si="1"/>
        <v>43464SINAPI</v>
      </c>
    </row>
    <row r="76" spans="1:9" ht="63.75" x14ac:dyDescent="0.2">
      <c r="A76" s="59" t="s">
        <v>538</v>
      </c>
      <c r="B76" s="60" t="s">
        <v>45</v>
      </c>
      <c r="C76" s="60" t="s">
        <v>24</v>
      </c>
      <c r="D76" s="61" t="s">
        <v>539</v>
      </c>
      <c r="E76" s="17" t="s">
        <v>540</v>
      </c>
      <c r="F76" s="21">
        <v>169.7</v>
      </c>
      <c r="G76" s="45" t="s">
        <v>901</v>
      </c>
      <c r="H76" s="62" t="s">
        <v>924</v>
      </c>
      <c r="I76" t="str">
        <f t="shared" si="1"/>
        <v>471584PRÓPRIA</v>
      </c>
    </row>
    <row r="77" spans="1:9" ht="25.5" x14ac:dyDescent="0.2">
      <c r="A77" s="54" t="s">
        <v>542</v>
      </c>
      <c r="B77" s="55" t="s">
        <v>98</v>
      </c>
      <c r="C77" s="56" t="s">
        <v>24</v>
      </c>
      <c r="D77" s="57" t="s">
        <v>543</v>
      </c>
      <c r="E77" s="16" t="s">
        <v>56</v>
      </c>
      <c r="F77" s="20">
        <v>0.13</v>
      </c>
      <c r="G77" s="44" t="s">
        <v>98</v>
      </c>
      <c r="H77" s="58" t="s">
        <v>89</v>
      </c>
      <c r="I77" t="str">
        <f t="shared" si="1"/>
        <v>39435SINAPI</v>
      </c>
    </row>
    <row r="78" spans="1:9" ht="38.25" x14ac:dyDescent="0.2">
      <c r="A78" s="59" t="s">
        <v>544</v>
      </c>
      <c r="B78" s="60" t="s">
        <v>98</v>
      </c>
      <c r="C78" s="60" t="s">
        <v>24</v>
      </c>
      <c r="D78" s="61" t="s">
        <v>545</v>
      </c>
      <c r="E78" s="17" t="s">
        <v>537</v>
      </c>
      <c r="F78" s="21">
        <v>3.86</v>
      </c>
      <c r="G78" s="45" t="s">
        <v>98</v>
      </c>
      <c r="H78" s="62" t="s">
        <v>89</v>
      </c>
      <c r="I78" t="str">
        <f t="shared" ref="I78:I109" si="2">A78&amp;B78</f>
        <v>39434SINAPI</v>
      </c>
    </row>
    <row r="79" spans="1:9" ht="25.5" x14ac:dyDescent="0.2">
      <c r="A79" s="54" t="s">
        <v>546</v>
      </c>
      <c r="B79" s="55" t="s">
        <v>98</v>
      </c>
      <c r="C79" s="56" t="s">
        <v>24</v>
      </c>
      <c r="D79" s="57" t="s">
        <v>547</v>
      </c>
      <c r="E79" s="16" t="s">
        <v>66</v>
      </c>
      <c r="F79" s="20">
        <v>3.08</v>
      </c>
      <c r="G79" s="44" t="s">
        <v>98</v>
      </c>
      <c r="H79" s="58" t="s">
        <v>89</v>
      </c>
      <c r="I79" t="str">
        <f t="shared" si="2"/>
        <v>39432SINAPI</v>
      </c>
    </row>
    <row r="80" spans="1:9" ht="25.5" x14ac:dyDescent="0.2">
      <c r="A80" s="59" t="s">
        <v>548</v>
      </c>
      <c r="B80" s="60" t="s">
        <v>98</v>
      </c>
      <c r="C80" s="60" t="s">
        <v>24</v>
      </c>
      <c r="D80" s="61" t="s">
        <v>549</v>
      </c>
      <c r="E80" s="17" t="s">
        <v>66</v>
      </c>
      <c r="F80" s="21">
        <v>0.35</v>
      </c>
      <c r="G80" s="45" t="s">
        <v>98</v>
      </c>
      <c r="H80" s="62" t="s">
        <v>89</v>
      </c>
      <c r="I80" t="str">
        <f t="shared" si="2"/>
        <v>39431SINAPI</v>
      </c>
    </row>
    <row r="81" spans="1:9" ht="25.5" x14ac:dyDescent="0.2">
      <c r="A81" s="54" t="s">
        <v>550</v>
      </c>
      <c r="B81" s="55" t="s">
        <v>98</v>
      </c>
      <c r="C81" s="56" t="s">
        <v>24</v>
      </c>
      <c r="D81" s="57" t="s">
        <v>551</v>
      </c>
      <c r="E81" s="16" t="s">
        <v>66</v>
      </c>
      <c r="F81" s="20">
        <v>8.6199999999999992</v>
      </c>
      <c r="G81" s="44" t="s">
        <v>98</v>
      </c>
      <c r="H81" s="58" t="s">
        <v>89</v>
      </c>
      <c r="I81" t="str">
        <f t="shared" si="2"/>
        <v>39422SINAPI</v>
      </c>
    </row>
    <row r="82" spans="1:9" ht="25.5" x14ac:dyDescent="0.2">
      <c r="A82" s="59" t="s">
        <v>552</v>
      </c>
      <c r="B82" s="60" t="s">
        <v>98</v>
      </c>
      <c r="C82" s="60" t="s">
        <v>24</v>
      </c>
      <c r="D82" s="61" t="s">
        <v>553</v>
      </c>
      <c r="E82" s="17" t="s">
        <v>66</v>
      </c>
      <c r="F82" s="21">
        <v>7.6</v>
      </c>
      <c r="G82" s="45" t="s">
        <v>98</v>
      </c>
      <c r="H82" s="62" t="s">
        <v>89</v>
      </c>
      <c r="I82" t="str">
        <f t="shared" si="2"/>
        <v>39419SINAPI</v>
      </c>
    </row>
    <row r="83" spans="1:9" ht="25.5" x14ac:dyDescent="0.2">
      <c r="A83" s="54" t="s">
        <v>554</v>
      </c>
      <c r="B83" s="55" t="s">
        <v>98</v>
      </c>
      <c r="C83" s="56" t="s">
        <v>24</v>
      </c>
      <c r="D83" s="57" t="s">
        <v>555</v>
      </c>
      <c r="E83" s="16" t="s">
        <v>70</v>
      </c>
      <c r="F83" s="20">
        <v>22.27</v>
      </c>
      <c r="G83" s="44" t="s">
        <v>98</v>
      </c>
      <c r="H83" s="58" t="s">
        <v>89</v>
      </c>
      <c r="I83" t="str">
        <f t="shared" si="2"/>
        <v>39413SINAPI</v>
      </c>
    </row>
    <row r="84" spans="1:9" ht="25.5" x14ac:dyDescent="0.2">
      <c r="A84" s="59" t="s">
        <v>556</v>
      </c>
      <c r="B84" s="60" t="s">
        <v>98</v>
      </c>
      <c r="C84" s="60" t="s">
        <v>24</v>
      </c>
      <c r="D84" s="61" t="s">
        <v>557</v>
      </c>
      <c r="E84" s="17" t="s">
        <v>534</v>
      </c>
      <c r="F84" s="21">
        <v>52.66</v>
      </c>
      <c r="G84" s="45" t="s">
        <v>98</v>
      </c>
      <c r="H84" s="62" t="s">
        <v>89</v>
      </c>
      <c r="I84" t="str">
        <f t="shared" si="2"/>
        <v>37586SINAPI</v>
      </c>
    </row>
    <row r="85" spans="1:9" x14ac:dyDescent="0.2">
      <c r="A85" s="54" t="s">
        <v>561</v>
      </c>
      <c r="B85" s="55" t="s">
        <v>98</v>
      </c>
      <c r="C85" s="56" t="s">
        <v>24</v>
      </c>
      <c r="D85" s="57" t="s">
        <v>562</v>
      </c>
      <c r="E85" s="16" t="s">
        <v>537</v>
      </c>
      <c r="F85" s="20">
        <v>7.05</v>
      </c>
      <c r="G85" s="44" t="s">
        <v>98</v>
      </c>
      <c r="H85" s="58" t="s">
        <v>89</v>
      </c>
      <c r="I85" t="str">
        <f t="shared" si="2"/>
        <v>43651SINAPI</v>
      </c>
    </row>
    <row r="86" spans="1:9" x14ac:dyDescent="0.2">
      <c r="A86" s="59" t="s">
        <v>563</v>
      </c>
      <c r="B86" s="60" t="s">
        <v>98</v>
      </c>
      <c r="C86" s="60" t="s">
        <v>24</v>
      </c>
      <c r="D86" s="61" t="s">
        <v>564</v>
      </c>
      <c r="E86" s="17" t="s">
        <v>56</v>
      </c>
      <c r="F86" s="21">
        <v>1.32</v>
      </c>
      <c r="G86" s="45" t="s">
        <v>98</v>
      </c>
      <c r="H86" s="62" t="s">
        <v>89</v>
      </c>
      <c r="I86" t="str">
        <f t="shared" si="2"/>
        <v>3767SINAPI</v>
      </c>
    </row>
    <row r="87" spans="1:9" ht="25.5" x14ac:dyDescent="0.2">
      <c r="A87" s="54" t="s">
        <v>828</v>
      </c>
      <c r="B87" s="55" t="s">
        <v>98</v>
      </c>
      <c r="C87" s="56" t="s">
        <v>24</v>
      </c>
      <c r="D87" s="57" t="s">
        <v>829</v>
      </c>
      <c r="E87" s="16" t="s">
        <v>511</v>
      </c>
      <c r="F87" s="20">
        <v>1.85</v>
      </c>
      <c r="G87" s="44" t="s">
        <v>98</v>
      </c>
      <c r="H87" s="58" t="s">
        <v>89</v>
      </c>
      <c r="I87" t="str">
        <f t="shared" si="2"/>
        <v>43490SINAPI</v>
      </c>
    </row>
    <row r="88" spans="1:9" ht="25.5" x14ac:dyDescent="0.2">
      <c r="A88" s="59" t="s">
        <v>830</v>
      </c>
      <c r="B88" s="60" t="s">
        <v>98</v>
      </c>
      <c r="C88" s="60" t="s">
        <v>24</v>
      </c>
      <c r="D88" s="61" t="s">
        <v>831</v>
      </c>
      <c r="E88" s="17" t="s">
        <v>511</v>
      </c>
      <c r="F88" s="21">
        <v>2.0499999999999998</v>
      </c>
      <c r="G88" s="45" t="s">
        <v>98</v>
      </c>
      <c r="H88" s="62" t="s">
        <v>89</v>
      </c>
      <c r="I88" t="str">
        <f t="shared" si="2"/>
        <v>43466SINAPI</v>
      </c>
    </row>
    <row r="89" spans="1:9" x14ac:dyDescent="0.2">
      <c r="A89" s="54" t="s">
        <v>832</v>
      </c>
      <c r="B89" s="55" t="s">
        <v>98</v>
      </c>
      <c r="C89" s="56" t="s">
        <v>920</v>
      </c>
      <c r="D89" s="57" t="s">
        <v>833</v>
      </c>
      <c r="E89" s="16" t="s">
        <v>511</v>
      </c>
      <c r="F89" s="20">
        <v>25.37</v>
      </c>
      <c r="G89" s="44" t="s">
        <v>98</v>
      </c>
      <c r="H89" s="58" t="s">
        <v>89</v>
      </c>
      <c r="I89" t="str">
        <f t="shared" si="2"/>
        <v>4783SINAPI</v>
      </c>
    </row>
    <row r="90" spans="1:9" x14ac:dyDescent="0.2">
      <c r="A90" s="59" t="s">
        <v>568</v>
      </c>
      <c r="B90" s="60" t="s">
        <v>45</v>
      </c>
      <c r="C90" s="60" t="s">
        <v>24</v>
      </c>
      <c r="D90" s="61" t="s">
        <v>569</v>
      </c>
      <c r="E90" s="17" t="s">
        <v>540</v>
      </c>
      <c r="F90" s="21">
        <v>115</v>
      </c>
      <c r="G90" s="45" t="s">
        <v>908</v>
      </c>
      <c r="H90" s="62" t="s">
        <v>89</v>
      </c>
      <c r="I90" t="str">
        <f t="shared" si="2"/>
        <v>SBC.6464PRÓPRIA</v>
      </c>
    </row>
    <row r="91" spans="1:9" x14ac:dyDescent="0.2">
      <c r="A91" s="54" t="s">
        <v>836</v>
      </c>
      <c r="B91" s="55" t="s">
        <v>98</v>
      </c>
      <c r="C91" s="56" t="s">
        <v>920</v>
      </c>
      <c r="D91" s="57" t="s">
        <v>837</v>
      </c>
      <c r="E91" s="16" t="s">
        <v>511</v>
      </c>
      <c r="F91" s="20">
        <v>25.74</v>
      </c>
      <c r="G91" s="44" t="s">
        <v>98</v>
      </c>
      <c r="H91" s="58" t="s">
        <v>89</v>
      </c>
      <c r="I91" t="str">
        <f t="shared" si="2"/>
        <v>1214SINAPI</v>
      </c>
    </row>
    <row r="92" spans="1:9" ht="318.75" x14ac:dyDescent="0.2">
      <c r="A92" s="59" t="s">
        <v>572</v>
      </c>
      <c r="B92" s="60" t="s">
        <v>45</v>
      </c>
      <c r="C92" s="60" t="s">
        <v>24</v>
      </c>
      <c r="D92" s="61" t="s">
        <v>573</v>
      </c>
      <c r="E92" s="17" t="s">
        <v>70</v>
      </c>
      <c r="F92" s="21">
        <v>27.75</v>
      </c>
      <c r="G92" s="45" t="s">
        <v>901</v>
      </c>
      <c r="H92" s="62" t="s">
        <v>925</v>
      </c>
      <c r="I92" t="str">
        <f t="shared" si="2"/>
        <v>471575PRÓPRIA</v>
      </c>
    </row>
    <row r="93" spans="1:9" ht="25.5" x14ac:dyDescent="0.2">
      <c r="A93" s="54" t="s">
        <v>579</v>
      </c>
      <c r="B93" s="55" t="s">
        <v>98</v>
      </c>
      <c r="C93" s="56" t="s">
        <v>24</v>
      </c>
      <c r="D93" s="57" t="s">
        <v>580</v>
      </c>
      <c r="E93" s="16" t="s">
        <v>70</v>
      </c>
      <c r="F93" s="20">
        <v>374.5</v>
      </c>
      <c r="G93" s="44" t="s">
        <v>98</v>
      </c>
      <c r="H93" s="58" t="s">
        <v>89</v>
      </c>
      <c r="I93" t="str">
        <f t="shared" si="2"/>
        <v>5031SINAPI</v>
      </c>
    </row>
    <row r="94" spans="1:9" ht="51" x14ac:dyDescent="0.2">
      <c r="A94" s="59" t="s">
        <v>581</v>
      </c>
      <c r="B94" s="60" t="s">
        <v>98</v>
      </c>
      <c r="C94" s="60" t="s">
        <v>24</v>
      </c>
      <c r="D94" s="61" t="s">
        <v>582</v>
      </c>
      <c r="E94" s="17" t="s">
        <v>583</v>
      </c>
      <c r="F94" s="21">
        <v>180.31</v>
      </c>
      <c r="G94" s="45" t="s">
        <v>98</v>
      </c>
      <c r="H94" s="62" t="s">
        <v>89</v>
      </c>
      <c r="I94" t="str">
        <f t="shared" si="2"/>
        <v>3104SINAPI</v>
      </c>
    </row>
    <row r="95" spans="1:9" ht="25.5" x14ac:dyDescent="0.2">
      <c r="A95" s="54" t="s">
        <v>840</v>
      </c>
      <c r="B95" s="55" t="s">
        <v>98</v>
      </c>
      <c r="C95" s="56" t="s">
        <v>24</v>
      </c>
      <c r="D95" s="57" t="s">
        <v>841</v>
      </c>
      <c r="E95" s="16" t="s">
        <v>511</v>
      </c>
      <c r="F95" s="20">
        <v>1.31</v>
      </c>
      <c r="G95" s="44" t="s">
        <v>98</v>
      </c>
      <c r="H95" s="58" t="s">
        <v>89</v>
      </c>
      <c r="I95" t="str">
        <f t="shared" si="2"/>
        <v>43489SINAPI</v>
      </c>
    </row>
    <row r="96" spans="1:9" ht="25.5" x14ac:dyDescent="0.2">
      <c r="A96" s="59" t="s">
        <v>842</v>
      </c>
      <c r="B96" s="60" t="s">
        <v>98</v>
      </c>
      <c r="C96" s="60" t="s">
        <v>24</v>
      </c>
      <c r="D96" s="61" t="s">
        <v>843</v>
      </c>
      <c r="E96" s="17" t="s">
        <v>511</v>
      </c>
      <c r="F96" s="21">
        <v>0.78</v>
      </c>
      <c r="G96" s="45" t="s">
        <v>98</v>
      </c>
      <c r="H96" s="62" t="s">
        <v>89</v>
      </c>
      <c r="I96" t="str">
        <f t="shared" si="2"/>
        <v>43465SINAPI</v>
      </c>
    </row>
    <row r="97" spans="1:9" x14ac:dyDescent="0.2">
      <c r="A97" s="54" t="s">
        <v>844</v>
      </c>
      <c r="B97" s="55" t="s">
        <v>98</v>
      </c>
      <c r="C97" s="56" t="s">
        <v>920</v>
      </c>
      <c r="D97" s="57" t="s">
        <v>845</v>
      </c>
      <c r="E97" s="16" t="s">
        <v>511</v>
      </c>
      <c r="F97" s="20">
        <v>19.420000000000002</v>
      </c>
      <c r="G97" s="44" t="s">
        <v>98</v>
      </c>
      <c r="H97" s="58" t="s">
        <v>89</v>
      </c>
      <c r="I97" t="str">
        <f t="shared" si="2"/>
        <v>10489SINAPI</v>
      </c>
    </row>
    <row r="98" spans="1:9" ht="409.5" x14ac:dyDescent="0.2">
      <c r="A98" s="59" t="s">
        <v>584</v>
      </c>
      <c r="B98" s="60" t="s">
        <v>45</v>
      </c>
      <c r="C98" s="60" t="s">
        <v>24</v>
      </c>
      <c r="D98" s="61" t="s">
        <v>585</v>
      </c>
      <c r="E98" s="17" t="s">
        <v>56</v>
      </c>
      <c r="F98" s="21">
        <v>424.95</v>
      </c>
      <c r="G98" s="45" t="s">
        <v>901</v>
      </c>
      <c r="H98" s="62" t="s">
        <v>926</v>
      </c>
      <c r="I98" t="str">
        <f t="shared" si="2"/>
        <v>471576PRÓPRIA</v>
      </c>
    </row>
    <row r="99" spans="1:9" ht="409.5" x14ac:dyDescent="0.2">
      <c r="A99" s="54" t="s">
        <v>586</v>
      </c>
      <c r="B99" s="55" t="s">
        <v>45</v>
      </c>
      <c r="C99" s="56" t="s">
        <v>24</v>
      </c>
      <c r="D99" s="57" t="s">
        <v>587</v>
      </c>
      <c r="E99" s="16" t="s">
        <v>56</v>
      </c>
      <c r="F99" s="20">
        <v>413.46</v>
      </c>
      <c r="G99" s="44" t="s">
        <v>901</v>
      </c>
      <c r="H99" s="58" t="s">
        <v>927</v>
      </c>
      <c r="I99" t="str">
        <f t="shared" si="2"/>
        <v>471578PRÓPRIA</v>
      </c>
    </row>
    <row r="100" spans="1:9" ht="409.5" x14ac:dyDescent="0.2">
      <c r="A100" s="59" t="s">
        <v>589</v>
      </c>
      <c r="B100" s="60" t="s">
        <v>45</v>
      </c>
      <c r="C100" s="60" t="s">
        <v>24</v>
      </c>
      <c r="D100" s="61" t="s">
        <v>590</v>
      </c>
      <c r="E100" s="17" t="s">
        <v>56</v>
      </c>
      <c r="F100" s="21">
        <v>465.19</v>
      </c>
      <c r="G100" s="45" t="s">
        <v>901</v>
      </c>
      <c r="H100" s="62" t="s">
        <v>591</v>
      </c>
      <c r="I100" t="str">
        <f t="shared" si="2"/>
        <v>66PRÓPRIA</v>
      </c>
    </row>
    <row r="101" spans="1:9" ht="409.5" x14ac:dyDescent="0.2">
      <c r="A101" s="54" t="s">
        <v>598</v>
      </c>
      <c r="B101" s="55" t="s">
        <v>45</v>
      </c>
      <c r="C101" s="56" t="s">
        <v>24</v>
      </c>
      <c r="D101" s="57" t="s">
        <v>599</v>
      </c>
      <c r="E101" s="16" t="s">
        <v>56</v>
      </c>
      <c r="F101" s="20">
        <v>920.77</v>
      </c>
      <c r="G101" s="44" t="s">
        <v>918</v>
      </c>
      <c r="H101" s="58" t="s">
        <v>928</v>
      </c>
      <c r="I101" t="str">
        <f t="shared" si="2"/>
        <v>471580PRÓPRIA</v>
      </c>
    </row>
    <row r="102" spans="1:9" x14ac:dyDescent="0.2">
      <c r="A102" s="59" t="s">
        <v>611</v>
      </c>
      <c r="B102" s="60" t="s">
        <v>98</v>
      </c>
      <c r="C102" s="60" t="s">
        <v>24</v>
      </c>
      <c r="D102" s="61" t="s">
        <v>612</v>
      </c>
      <c r="E102" s="17" t="s">
        <v>537</v>
      </c>
      <c r="F102" s="21">
        <v>0.77</v>
      </c>
      <c r="G102" s="45" t="s">
        <v>98</v>
      </c>
      <c r="H102" s="62" t="s">
        <v>89</v>
      </c>
      <c r="I102" t="str">
        <f t="shared" si="2"/>
        <v>1379SINAPI</v>
      </c>
    </row>
    <row r="103" spans="1:9" ht="25.5" x14ac:dyDescent="0.2">
      <c r="A103" s="54" t="s">
        <v>651</v>
      </c>
      <c r="B103" s="55" t="s">
        <v>98</v>
      </c>
      <c r="C103" s="56" t="s">
        <v>24</v>
      </c>
      <c r="D103" s="57" t="s">
        <v>652</v>
      </c>
      <c r="E103" s="16" t="s">
        <v>80</v>
      </c>
      <c r="F103" s="20">
        <v>140</v>
      </c>
      <c r="G103" s="44" t="s">
        <v>98</v>
      </c>
      <c r="H103" s="58" t="s">
        <v>89</v>
      </c>
      <c r="I103" t="str">
        <f t="shared" si="2"/>
        <v>370SINAPI</v>
      </c>
    </row>
    <row r="104" spans="1:9" x14ac:dyDescent="0.2">
      <c r="A104" s="59" t="s">
        <v>849</v>
      </c>
      <c r="B104" s="60" t="s">
        <v>98</v>
      </c>
      <c r="C104" s="60" t="s">
        <v>920</v>
      </c>
      <c r="D104" s="61" t="s">
        <v>850</v>
      </c>
      <c r="E104" s="17" t="s">
        <v>511</v>
      </c>
      <c r="F104" s="21">
        <v>25.62</v>
      </c>
      <c r="G104" s="45" t="s">
        <v>98</v>
      </c>
      <c r="H104" s="62" t="s">
        <v>89</v>
      </c>
      <c r="I104" t="str">
        <f t="shared" si="2"/>
        <v>4750SINAPI</v>
      </c>
    </row>
    <row r="105" spans="1:9" ht="25.5" x14ac:dyDescent="0.2">
      <c r="A105" s="54" t="s">
        <v>608</v>
      </c>
      <c r="B105" s="55" t="s">
        <v>98</v>
      </c>
      <c r="C105" s="56" t="s">
        <v>24</v>
      </c>
      <c r="D105" s="57" t="s">
        <v>609</v>
      </c>
      <c r="E105" s="16" t="s">
        <v>610</v>
      </c>
      <c r="F105" s="20">
        <v>19.75</v>
      </c>
      <c r="G105" s="44" t="s">
        <v>98</v>
      </c>
      <c r="H105" s="58" t="s">
        <v>89</v>
      </c>
      <c r="I105" t="str">
        <f t="shared" si="2"/>
        <v>7334SINAPI</v>
      </c>
    </row>
    <row r="106" spans="1:9" x14ac:dyDescent="0.2">
      <c r="A106" s="59" t="s">
        <v>851</v>
      </c>
      <c r="B106" s="60" t="s">
        <v>98</v>
      </c>
      <c r="C106" s="60" t="s">
        <v>24</v>
      </c>
      <c r="D106" s="61" t="s">
        <v>852</v>
      </c>
      <c r="E106" s="17" t="s">
        <v>537</v>
      </c>
      <c r="F106" s="21">
        <v>0.7</v>
      </c>
      <c r="G106" s="45" t="s">
        <v>98</v>
      </c>
      <c r="H106" s="62" t="s">
        <v>89</v>
      </c>
      <c r="I106" t="str">
        <f t="shared" si="2"/>
        <v>36886SINAPI</v>
      </c>
    </row>
    <row r="107" spans="1:9" ht="25.5" x14ac:dyDescent="0.2">
      <c r="A107" s="54" t="s">
        <v>613</v>
      </c>
      <c r="B107" s="55" t="s">
        <v>98</v>
      </c>
      <c r="C107" s="56" t="s">
        <v>24</v>
      </c>
      <c r="D107" s="57" t="s">
        <v>614</v>
      </c>
      <c r="E107" s="16" t="s">
        <v>80</v>
      </c>
      <c r="F107" s="20">
        <v>587.30999999999995</v>
      </c>
      <c r="G107" s="44" t="s">
        <v>98</v>
      </c>
      <c r="H107" s="58" t="s">
        <v>89</v>
      </c>
      <c r="I107" t="str">
        <f t="shared" si="2"/>
        <v>38546SINAPI</v>
      </c>
    </row>
    <row r="108" spans="1:9" x14ac:dyDescent="0.2">
      <c r="A108" s="59" t="s">
        <v>616</v>
      </c>
      <c r="B108" s="60" t="s">
        <v>98</v>
      </c>
      <c r="C108" s="60" t="s">
        <v>24</v>
      </c>
      <c r="D108" s="61" t="s">
        <v>617</v>
      </c>
      <c r="E108" s="17" t="s">
        <v>537</v>
      </c>
      <c r="F108" s="21">
        <v>33.17</v>
      </c>
      <c r="G108" s="45" t="s">
        <v>98</v>
      </c>
      <c r="H108" s="62" t="s">
        <v>89</v>
      </c>
      <c r="I108" t="str">
        <f t="shared" si="2"/>
        <v>4791SINAPI</v>
      </c>
    </row>
    <row r="109" spans="1:9" ht="25.5" x14ac:dyDescent="0.2">
      <c r="A109" s="54" t="s">
        <v>618</v>
      </c>
      <c r="B109" s="55" t="s">
        <v>213</v>
      </c>
      <c r="C109" s="56" t="s">
        <v>24</v>
      </c>
      <c r="D109" s="57" t="s">
        <v>619</v>
      </c>
      <c r="E109" s="16" t="s">
        <v>620</v>
      </c>
      <c r="F109" s="20">
        <v>29.58</v>
      </c>
      <c r="G109" s="44" t="s">
        <v>901</v>
      </c>
      <c r="H109" s="58" t="s">
        <v>89</v>
      </c>
      <c r="I109" t="str">
        <f t="shared" si="2"/>
        <v>161FERRARI-TRT</v>
      </c>
    </row>
    <row r="110" spans="1:9" ht="114.75" x14ac:dyDescent="0.2">
      <c r="A110" s="59" t="s">
        <v>621</v>
      </c>
      <c r="B110" s="60" t="s">
        <v>45</v>
      </c>
      <c r="C110" s="60" t="s">
        <v>24</v>
      </c>
      <c r="D110" s="61" t="s">
        <v>622</v>
      </c>
      <c r="E110" s="17" t="s">
        <v>540</v>
      </c>
      <c r="F110" s="21">
        <v>171.45</v>
      </c>
      <c r="G110" s="45" t="s">
        <v>901</v>
      </c>
      <c r="H110" s="62" t="s">
        <v>929</v>
      </c>
      <c r="I110" t="str">
        <f t="shared" ref="I110:I141" si="3">A110&amp;B110</f>
        <v>98PRÓPRIA</v>
      </c>
    </row>
    <row r="111" spans="1:9" ht="25.5" x14ac:dyDescent="0.2">
      <c r="A111" s="54" t="s">
        <v>623</v>
      </c>
      <c r="B111" s="55" t="s">
        <v>213</v>
      </c>
      <c r="C111" s="56" t="s">
        <v>24</v>
      </c>
      <c r="D111" s="57" t="s">
        <v>624</v>
      </c>
      <c r="E111" s="16" t="s">
        <v>625</v>
      </c>
      <c r="F111" s="20">
        <v>14.54</v>
      </c>
      <c r="G111" s="44" t="s">
        <v>901</v>
      </c>
      <c r="H111" s="58" t="s">
        <v>89</v>
      </c>
      <c r="I111" t="str">
        <f t="shared" si="3"/>
        <v>46FERRARI-TRT</v>
      </c>
    </row>
    <row r="112" spans="1:9" x14ac:dyDescent="0.2">
      <c r="A112" s="59" t="s">
        <v>626</v>
      </c>
      <c r="B112" s="60" t="s">
        <v>154</v>
      </c>
      <c r="C112" s="60" t="s">
        <v>930</v>
      </c>
      <c r="D112" s="61" t="s">
        <v>627</v>
      </c>
      <c r="E112" s="17" t="s">
        <v>628</v>
      </c>
      <c r="F112" s="21">
        <v>0.49059999999999998</v>
      </c>
      <c r="G112" s="45" t="s">
        <v>154</v>
      </c>
      <c r="H112" s="62" t="s">
        <v>89</v>
      </c>
      <c r="I112" t="str">
        <f t="shared" si="3"/>
        <v>E9764ISICRO</v>
      </c>
    </row>
    <row r="113" spans="1:9" x14ac:dyDescent="0.2">
      <c r="A113" s="54" t="s">
        <v>629</v>
      </c>
      <c r="B113" s="55" t="s">
        <v>154</v>
      </c>
      <c r="C113" s="56" t="s">
        <v>930</v>
      </c>
      <c r="D113" s="57" t="s">
        <v>627</v>
      </c>
      <c r="E113" s="16" t="s">
        <v>630</v>
      </c>
      <c r="F113" s="20">
        <v>10.862399999999999</v>
      </c>
      <c r="G113" s="44" t="s">
        <v>154</v>
      </c>
      <c r="H113" s="58" t="s">
        <v>89</v>
      </c>
      <c r="I113" t="str">
        <f t="shared" si="3"/>
        <v>E9764PSICRO</v>
      </c>
    </row>
    <row r="114" spans="1:9" x14ac:dyDescent="0.2">
      <c r="A114" s="59" t="s">
        <v>631</v>
      </c>
      <c r="B114" s="60" t="s">
        <v>154</v>
      </c>
      <c r="C114" s="60" t="s">
        <v>930</v>
      </c>
      <c r="D114" s="61" t="s">
        <v>632</v>
      </c>
      <c r="E114" s="17" t="s">
        <v>628</v>
      </c>
      <c r="F114" s="21">
        <v>0.1434</v>
      </c>
      <c r="G114" s="45" t="s">
        <v>154</v>
      </c>
      <c r="H114" s="62" t="s">
        <v>89</v>
      </c>
      <c r="I114" t="str">
        <f t="shared" si="3"/>
        <v>E9061ISICRO</v>
      </c>
    </row>
    <row r="115" spans="1:9" x14ac:dyDescent="0.2">
      <c r="A115" s="54" t="s">
        <v>633</v>
      </c>
      <c r="B115" s="55" t="s">
        <v>154</v>
      </c>
      <c r="C115" s="56" t="s">
        <v>930</v>
      </c>
      <c r="D115" s="57" t="s">
        <v>632</v>
      </c>
      <c r="E115" s="16" t="s">
        <v>630</v>
      </c>
      <c r="F115" s="20">
        <v>0.2162</v>
      </c>
      <c r="G115" s="44" t="s">
        <v>154</v>
      </c>
      <c r="H115" s="58" t="s">
        <v>89</v>
      </c>
      <c r="I115" t="str">
        <f t="shared" si="3"/>
        <v>E9061PSICRO</v>
      </c>
    </row>
    <row r="116" spans="1:9" x14ac:dyDescent="0.2">
      <c r="A116" s="59" t="s">
        <v>634</v>
      </c>
      <c r="B116" s="60" t="s">
        <v>154</v>
      </c>
      <c r="C116" s="60" t="s">
        <v>920</v>
      </c>
      <c r="D116" s="61" t="s">
        <v>635</v>
      </c>
      <c r="E116" s="17" t="s">
        <v>511</v>
      </c>
      <c r="F116" s="21">
        <v>21.459700000000002</v>
      </c>
      <c r="G116" s="45" t="s">
        <v>154</v>
      </c>
      <c r="H116" s="62" t="s">
        <v>89</v>
      </c>
      <c r="I116" t="str">
        <f t="shared" si="3"/>
        <v>P9824SICRO</v>
      </c>
    </row>
    <row r="117" spans="1:9" x14ac:dyDescent="0.2">
      <c r="A117" s="54" t="s">
        <v>636</v>
      </c>
      <c r="B117" s="55" t="s">
        <v>154</v>
      </c>
      <c r="C117" s="56" t="s">
        <v>24</v>
      </c>
      <c r="D117" s="57" t="s">
        <v>637</v>
      </c>
      <c r="E117" s="16" t="s">
        <v>56</v>
      </c>
      <c r="F117" s="20">
        <v>500.1422</v>
      </c>
      <c r="G117" s="44" t="s">
        <v>154</v>
      </c>
      <c r="H117" s="58" t="s">
        <v>89</v>
      </c>
      <c r="I117" t="str">
        <f t="shared" si="3"/>
        <v>M1405SICRO</v>
      </c>
    </row>
    <row r="118" spans="1:9" x14ac:dyDescent="0.2">
      <c r="A118" s="59" t="s">
        <v>649</v>
      </c>
      <c r="B118" s="60" t="s">
        <v>45</v>
      </c>
      <c r="C118" s="60" t="s">
        <v>24</v>
      </c>
      <c r="D118" s="61" t="s">
        <v>650</v>
      </c>
      <c r="E118" s="17" t="s">
        <v>620</v>
      </c>
      <c r="F118" s="21">
        <v>0.8</v>
      </c>
      <c r="G118" s="45"/>
      <c r="H118" s="62" t="s">
        <v>89</v>
      </c>
      <c r="I118" t="str">
        <f t="shared" si="3"/>
        <v>471628PRÓPRIA</v>
      </c>
    </row>
    <row r="119" spans="1:9" ht="25.5" x14ac:dyDescent="0.2">
      <c r="A119" s="54" t="s">
        <v>855</v>
      </c>
      <c r="B119" s="55" t="s">
        <v>98</v>
      </c>
      <c r="C119" s="56" t="s">
        <v>24</v>
      </c>
      <c r="D119" s="57" t="s">
        <v>856</v>
      </c>
      <c r="E119" s="16" t="s">
        <v>511</v>
      </c>
      <c r="F119" s="20">
        <v>1.26</v>
      </c>
      <c r="G119" s="44" t="s">
        <v>98</v>
      </c>
      <c r="H119" s="58" t="s">
        <v>89</v>
      </c>
      <c r="I119" t="str">
        <f t="shared" si="3"/>
        <v>43484SINAPI</v>
      </c>
    </row>
    <row r="120" spans="1:9" ht="25.5" x14ac:dyDescent="0.2">
      <c r="A120" s="59" t="s">
        <v>857</v>
      </c>
      <c r="B120" s="60" t="s">
        <v>98</v>
      </c>
      <c r="C120" s="60" t="s">
        <v>24</v>
      </c>
      <c r="D120" s="61" t="s">
        <v>858</v>
      </c>
      <c r="E120" s="17" t="s">
        <v>511</v>
      </c>
      <c r="F120" s="21">
        <v>0.86</v>
      </c>
      <c r="G120" s="45" t="s">
        <v>98</v>
      </c>
      <c r="H120" s="62" t="s">
        <v>89</v>
      </c>
      <c r="I120" t="str">
        <f t="shared" si="3"/>
        <v>43460SINAPI</v>
      </c>
    </row>
    <row r="121" spans="1:9" x14ac:dyDescent="0.2">
      <c r="A121" s="54" t="s">
        <v>859</v>
      </c>
      <c r="B121" s="55" t="s">
        <v>98</v>
      </c>
      <c r="C121" s="56" t="s">
        <v>920</v>
      </c>
      <c r="D121" s="57" t="s">
        <v>860</v>
      </c>
      <c r="E121" s="16" t="s">
        <v>511</v>
      </c>
      <c r="F121" s="20">
        <v>33.94</v>
      </c>
      <c r="G121" s="44" t="s">
        <v>98</v>
      </c>
      <c r="H121" s="58" t="s">
        <v>89</v>
      </c>
      <c r="I121" t="str">
        <f t="shared" si="3"/>
        <v>2436SINAPI</v>
      </c>
    </row>
    <row r="122" spans="1:9" x14ac:dyDescent="0.2">
      <c r="A122" s="59" t="s">
        <v>863</v>
      </c>
      <c r="B122" s="60" t="s">
        <v>98</v>
      </c>
      <c r="C122" s="60" t="s">
        <v>920</v>
      </c>
      <c r="D122" s="61" t="s">
        <v>864</v>
      </c>
      <c r="E122" s="17" t="s">
        <v>511</v>
      </c>
      <c r="F122" s="21">
        <v>19.36</v>
      </c>
      <c r="G122" s="45" t="s">
        <v>98</v>
      </c>
      <c r="H122" s="62" t="s">
        <v>89</v>
      </c>
      <c r="I122" t="str">
        <f t="shared" si="3"/>
        <v>247SINAPI</v>
      </c>
    </row>
    <row r="123" spans="1:9" ht="25.5" x14ac:dyDescent="0.2">
      <c r="A123" s="54" t="s">
        <v>660</v>
      </c>
      <c r="B123" s="55" t="s">
        <v>98</v>
      </c>
      <c r="C123" s="56" t="s">
        <v>24</v>
      </c>
      <c r="D123" s="57" t="s">
        <v>661</v>
      </c>
      <c r="E123" s="16" t="s">
        <v>56</v>
      </c>
      <c r="F123" s="20">
        <v>2.5499999999999998</v>
      </c>
      <c r="G123" s="44" t="s">
        <v>98</v>
      </c>
      <c r="H123" s="58" t="s">
        <v>89</v>
      </c>
      <c r="I123" t="str">
        <f t="shared" si="3"/>
        <v>1872SINAPI</v>
      </c>
    </row>
    <row r="124" spans="1:9" ht="409.5" x14ac:dyDescent="0.2">
      <c r="A124" s="59" t="s">
        <v>662</v>
      </c>
      <c r="B124" s="60" t="s">
        <v>45</v>
      </c>
      <c r="C124" s="60" t="s">
        <v>24</v>
      </c>
      <c r="D124" s="61" t="s">
        <v>663</v>
      </c>
      <c r="E124" s="17" t="s">
        <v>56</v>
      </c>
      <c r="F124" s="21">
        <v>4.5</v>
      </c>
      <c r="G124" s="45" t="s">
        <v>901</v>
      </c>
      <c r="H124" s="62" t="s">
        <v>931</v>
      </c>
      <c r="I124" t="str">
        <f t="shared" si="3"/>
        <v>471602PRÓPRIA</v>
      </c>
    </row>
    <row r="125" spans="1:9" ht="25.5" x14ac:dyDescent="0.2">
      <c r="A125" s="54" t="s">
        <v>664</v>
      </c>
      <c r="B125" s="55" t="s">
        <v>98</v>
      </c>
      <c r="C125" s="56" t="s">
        <v>24</v>
      </c>
      <c r="D125" s="57" t="s">
        <v>665</v>
      </c>
      <c r="E125" s="16" t="s">
        <v>56</v>
      </c>
      <c r="F125" s="20">
        <v>6.6</v>
      </c>
      <c r="G125" s="44" t="s">
        <v>98</v>
      </c>
      <c r="H125" s="58" t="s">
        <v>89</v>
      </c>
      <c r="I125" t="str">
        <f t="shared" si="3"/>
        <v>12001SINAPI</v>
      </c>
    </row>
    <row r="126" spans="1:9" x14ac:dyDescent="0.2">
      <c r="A126" s="59" t="s">
        <v>667</v>
      </c>
      <c r="B126" s="60" t="s">
        <v>98</v>
      </c>
      <c r="C126" s="60" t="s">
        <v>24</v>
      </c>
      <c r="D126" s="61" t="s">
        <v>668</v>
      </c>
      <c r="E126" s="17" t="s">
        <v>56</v>
      </c>
      <c r="F126" s="21">
        <v>14.04</v>
      </c>
      <c r="G126" s="45" t="s">
        <v>98</v>
      </c>
      <c r="H126" s="62" t="s">
        <v>89</v>
      </c>
      <c r="I126" t="str">
        <f t="shared" si="3"/>
        <v>39344SINAPI</v>
      </c>
    </row>
    <row r="127" spans="1:9" ht="25.5" x14ac:dyDescent="0.2">
      <c r="A127" s="54" t="s">
        <v>669</v>
      </c>
      <c r="B127" s="55" t="s">
        <v>98</v>
      </c>
      <c r="C127" s="56" t="s">
        <v>24</v>
      </c>
      <c r="D127" s="57" t="s">
        <v>670</v>
      </c>
      <c r="E127" s="16" t="s">
        <v>56</v>
      </c>
      <c r="F127" s="20">
        <v>0.2</v>
      </c>
      <c r="G127" s="44" t="s">
        <v>98</v>
      </c>
      <c r="H127" s="58" t="s">
        <v>89</v>
      </c>
      <c r="I127" t="str">
        <f t="shared" si="3"/>
        <v>11950SINAPI</v>
      </c>
    </row>
    <row r="128" spans="1:9" x14ac:dyDescent="0.2">
      <c r="A128" s="59" t="s">
        <v>671</v>
      </c>
      <c r="B128" s="60" t="s">
        <v>98</v>
      </c>
      <c r="C128" s="60" t="s">
        <v>24</v>
      </c>
      <c r="D128" s="61" t="s">
        <v>672</v>
      </c>
      <c r="E128" s="17" t="s">
        <v>56</v>
      </c>
      <c r="F128" s="21">
        <v>1.79</v>
      </c>
      <c r="G128" s="45" t="s">
        <v>98</v>
      </c>
      <c r="H128" s="62" t="s">
        <v>89</v>
      </c>
      <c r="I128" t="str">
        <f t="shared" si="3"/>
        <v>1892SINAPI</v>
      </c>
    </row>
    <row r="129" spans="1:9" x14ac:dyDescent="0.2">
      <c r="A129" s="54" t="s">
        <v>673</v>
      </c>
      <c r="B129" s="55" t="s">
        <v>98</v>
      </c>
      <c r="C129" s="56" t="s">
        <v>24</v>
      </c>
      <c r="D129" s="57" t="s">
        <v>674</v>
      </c>
      <c r="E129" s="16" t="s">
        <v>56</v>
      </c>
      <c r="F129" s="20">
        <v>1.28</v>
      </c>
      <c r="G129" s="44" t="s">
        <v>98</v>
      </c>
      <c r="H129" s="58" t="s">
        <v>89</v>
      </c>
      <c r="I129" t="str">
        <f t="shared" si="3"/>
        <v>1891SINAPI</v>
      </c>
    </row>
    <row r="130" spans="1:9" ht="178.5" x14ac:dyDescent="0.2">
      <c r="A130" s="59" t="s">
        <v>675</v>
      </c>
      <c r="B130" s="60" t="s">
        <v>45</v>
      </c>
      <c r="C130" s="60" t="s">
        <v>24</v>
      </c>
      <c r="D130" s="61" t="s">
        <v>676</v>
      </c>
      <c r="E130" s="17" t="s">
        <v>56</v>
      </c>
      <c r="F130" s="21">
        <v>12.71</v>
      </c>
      <c r="G130" s="45" t="s">
        <v>908</v>
      </c>
      <c r="H130" s="62" t="s">
        <v>932</v>
      </c>
      <c r="I130" t="str">
        <f t="shared" si="3"/>
        <v>471604PRÓPRIA</v>
      </c>
    </row>
    <row r="131" spans="1:9" ht="178.5" x14ac:dyDescent="0.2">
      <c r="A131" s="54" t="s">
        <v>677</v>
      </c>
      <c r="B131" s="55" t="s">
        <v>45</v>
      </c>
      <c r="C131" s="56" t="s">
        <v>24</v>
      </c>
      <c r="D131" s="57" t="s">
        <v>678</v>
      </c>
      <c r="E131" s="16" t="s">
        <v>56</v>
      </c>
      <c r="F131" s="20">
        <v>15.54</v>
      </c>
      <c r="G131" s="44" t="s">
        <v>908</v>
      </c>
      <c r="H131" s="58" t="s">
        <v>933</v>
      </c>
      <c r="I131" t="str">
        <f t="shared" si="3"/>
        <v>471603PRÓPRIA</v>
      </c>
    </row>
    <row r="132" spans="1:9" ht="89.25" x14ac:dyDescent="0.2">
      <c r="A132" s="59" t="s">
        <v>679</v>
      </c>
      <c r="B132" s="60" t="s">
        <v>45</v>
      </c>
      <c r="C132" s="60" t="s">
        <v>24</v>
      </c>
      <c r="D132" s="61" t="s">
        <v>680</v>
      </c>
      <c r="E132" s="17" t="s">
        <v>66</v>
      </c>
      <c r="F132" s="21">
        <v>113.35</v>
      </c>
      <c r="G132" s="45" t="s">
        <v>901</v>
      </c>
      <c r="H132" s="62" t="s">
        <v>913</v>
      </c>
      <c r="I132" t="str">
        <f t="shared" si="3"/>
        <v>471608PRÓPRIA</v>
      </c>
    </row>
    <row r="133" spans="1:9" ht="89.25" x14ac:dyDescent="0.2">
      <c r="A133" s="54" t="s">
        <v>681</v>
      </c>
      <c r="B133" s="55" t="s">
        <v>45</v>
      </c>
      <c r="C133" s="56" t="s">
        <v>24</v>
      </c>
      <c r="D133" s="57" t="s">
        <v>682</v>
      </c>
      <c r="E133" s="16" t="s">
        <v>66</v>
      </c>
      <c r="F133" s="20">
        <v>65.83</v>
      </c>
      <c r="G133" s="44" t="s">
        <v>901</v>
      </c>
      <c r="H133" s="58" t="s">
        <v>913</v>
      </c>
      <c r="I133" t="str">
        <f t="shared" si="3"/>
        <v>471609PRÓPRIA</v>
      </c>
    </row>
    <row r="134" spans="1:9" ht="25.5" x14ac:dyDescent="0.2">
      <c r="A134" s="59" t="s">
        <v>683</v>
      </c>
      <c r="B134" s="60" t="s">
        <v>213</v>
      </c>
      <c r="C134" s="60" t="s">
        <v>24</v>
      </c>
      <c r="D134" s="61" t="s">
        <v>270</v>
      </c>
      <c r="E134" s="17" t="s">
        <v>56</v>
      </c>
      <c r="F134" s="21">
        <v>2.46</v>
      </c>
      <c r="G134" s="45" t="s">
        <v>908</v>
      </c>
      <c r="H134" s="62" t="s">
        <v>89</v>
      </c>
      <c r="I134" t="str">
        <f t="shared" si="3"/>
        <v>SBC.9714FERRARI-TRT</v>
      </c>
    </row>
    <row r="135" spans="1:9" x14ac:dyDescent="0.2">
      <c r="A135" s="54" t="s">
        <v>686</v>
      </c>
      <c r="B135" s="55" t="s">
        <v>98</v>
      </c>
      <c r="C135" s="56" t="s">
        <v>24</v>
      </c>
      <c r="D135" s="57" t="s">
        <v>687</v>
      </c>
      <c r="E135" s="16" t="s">
        <v>66</v>
      </c>
      <c r="F135" s="20">
        <v>4.29</v>
      </c>
      <c r="G135" s="44" t="s">
        <v>98</v>
      </c>
      <c r="H135" s="58" t="s">
        <v>89</v>
      </c>
      <c r="I135" t="str">
        <f t="shared" si="3"/>
        <v>2679SINAPI</v>
      </c>
    </row>
    <row r="136" spans="1:9" ht="25.5" x14ac:dyDescent="0.2">
      <c r="A136" s="59" t="s">
        <v>870</v>
      </c>
      <c r="B136" s="60" t="s">
        <v>98</v>
      </c>
      <c r="C136" s="60" t="s">
        <v>24</v>
      </c>
      <c r="D136" s="61" t="s">
        <v>871</v>
      </c>
      <c r="E136" s="17" t="s">
        <v>56</v>
      </c>
      <c r="F136" s="21">
        <v>1.07</v>
      </c>
      <c r="G136" s="45" t="s">
        <v>98</v>
      </c>
      <c r="H136" s="62" t="s">
        <v>89</v>
      </c>
      <c r="I136" t="str">
        <f t="shared" si="3"/>
        <v>392SINAPI</v>
      </c>
    </row>
    <row r="137" spans="1:9" ht="25.5" x14ac:dyDescent="0.2">
      <c r="A137" s="54" t="s">
        <v>874</v>
      </c>
      <c r="B137" s="55" t="s">
        <v>98</v>
      </c>
      <c r="C137" s="56" t="s">
        <v>24</v>
      </c>
      <c r="D137" s="57" t="s">
        <v>875</v>
      </c>
      <c r="E137" s="16" t="s">
        <v>511</v>
      </c>
      <c r="F137" s="20">
        <v>1.1299999999999999</v>
      </c>
      <c r="G137" s="44" t="s">
        <v>98</v>
      </c>
      <c r="H137" s="58" t="s">
        <v>89</v>
      </c>
      <c r="I137" t="str">
        <f t="shared" si="3"/>
        <v>43485SINAPI</v>
      </c>
    </row>
    <row r="138" spans="1:9" ht="25.5" x14ac:dyDescent="0.2">
      <c r="A138" s="59" t="s">
        <v>876</v>
      </c>
      <c r="B138" s="60" t="s">
        <v>98</v>
      </c>
      <c r="C138" s="60" t="s">
        <v>24</v>
      </c>
      <c r="D138" s="61" t="s">
        <v>877</v>
      </c>
      <c r="E138" s="17" t="s">
        <v>511</v>
      </c>
      <c r="F138" s="21">
        <v>0.31</v>
      </c>
      <c r="G138" s="45" t="s">
        <v>98</v>
      </c>
      <c r="H138" s="62" t="s">
        <v>89</v>
      </c>
      <c r="I138" t="str">
        <f t="shared" si="3"/>
        <v>43461SINAPI</v>
      </c>
    </row>
    <row r="139" spans="1:9" x14ac:dyDescent="0.2">
      <c r="A139" s="54" t="s">
        <v>878</v>
      </c>
      <c r="B139" s="55" t="s">
        <v>98</v>
      </c>
      <c r="C139" s="56" t="s">
        <v>920</v>
      </c>
      <c r="D139" s="57" t="s">
        <v>879</v>
      </c>
      <c r="E139" s="16" t="s">
        <v>511</v>
      </c>
      <c r="F139" s="20">
        <v>26.37</v>
      </c>
      <c r="G139" s="44" t="s">
        <v>98</v>
      </c>
      <c r="H139" s="58" t="s">
        <v>89</v>
      </c>
      <c r="I139" t="str">
        <f t="shared" si="3"/>
        <v>2696SINAPI</v>
      </c>
    </row>
    <row r="140" spans="1:9" x14ac:dyDescent="0.2">
      <c r="A140" s="59" t="s">
        <v>882</v>
      </c>
      <c r="B140" s="60" t="s">
        <v>98</v>
      </c>
      <c r="C140" s="60" t="s">
        <v>920</v>
      </c>
      <c r="D140" s="61" t="s">
        <v>883</v>
      </c>
      <c r="E140" s="17" t="s">
        <v>511</v>
      </c>
      <c r="F140" s="21">
        <v>19.36</v>
      </c>
      <c r="G140" s="45" t="s">
        <v>98</v>
      </c>
      <c r="H140" s="62" t="s">
        <v>89</v>
      </c>
      <c r="I140" t="str">
        <f t="shared" si="3"/>
        <v>246SINAPI</v>
      </c>
    </row>
    <row r="141" spans="1:9" x14ac:dyDescent="0.2">
      <c r="A141" s="54" t="s">
        <v>688</v>
      </c>
      <c r="B141" s="55" t="s">
        <v>98</v>
      </c>
      <c r="C141" s="56" t="s">
        <v>24</v>
      </c>
      <c r="D141" s="57" t="s">
        <v>689</v>
      </c>
      <c r="E141" s="16" t="s">
        <v>66</v>
      </c>
      <c r="F141" s="20">
        <v>2.78</v>
      </c>
      <c r="G141" s="44" t="s">
        <v>98</v>
      </c>
      <c r="H141" s="58" t="s">
        <v>89</v>
      </c>
      <c r="I141" t="str">
        <f t="shared" si="3"/>
        <v>2678SINAPI</v>
      </c>
    </row>
    <row r="142" spans="1:9" ht="25.5" x14ac:dyDescent="0.2">
      <c r="A142" s="59" t="s">
        <v>690</v>
      </c>
      <c r="B142" s="60" t="s">
        <v>98</v>
      </c>
      <c r="C142" s="60" t="s">
        <v>24</v>
      </c>
      <c r="D142" s="61" t="s">
        <v>691</v>
      </c>
      <c r="E142" s="17" t="s">
        <v>66</v>
      </c>
      <c r="F142" s="21">
        <v>3.81</v>
      </c>
      <c r="G142" s="45" t="s">
        <v>98</v>
      </c>
      <c r="H142" s="62" t="s">
        <v>89</v>
      </c>
      <c r="I142" t="str">
        <f t="shared" ref="I142:I173" si="4">A142&amp;B142</f>
        <v>39244SINAPI</v>
      </c>
    </row>
    <row r="143" spans="1:9" x14ac:dyDescent="0.2">
      <c r="A143" s="54" t="s">
        <v>692</v>
      </c>
      <c r="B143" s="55" t="s">
        <v>98</v>
      </c>
      <c r="C143" s="56" t="s">
        <v>24</v>
      </c>
      <c r="D143" s="57" t="s">
        <v>693</v>
      </c>
      <c r="E143" s="16" t="s">
        <v>66</v>
      </c>
      <c r="F143" s="20">
        <v>9.25</v>
      </c>
      <c r="G143" s="44" t="s">
        <v>98</v>
      </c>
      <c r="H143" s="58" t="s">
        <v>89</v>
      </c>
      <c r="I143" t="str">
        <f t="shared" si="4"/>
        <v>39028SINAPI</v>
      </c>
    </row>
    <row r="144" spans="1:9" ht="89.25" x14ac:dyDescent="0.2">
      <c r="A144" s="59" t="s">
        <v>696</v>
      </c>
      <c r="B144" s="60" t="s">
        <v>45</v>
      </c>
      <c r="C144" s="60" t="s">
        <v>24</v>
      </c>
      <c r="D144" s="61" t="s">
        <v>697</v>
      </c>
      <c r="E144" s="17" t="s">
        <v>56</v>
      </c>
      <c r="F144" s="21">
        <v>33.85</v>
      </c>
      <c r="G144" s="45" t="s">
        <v>901</v>
      </c>
      <c r="H144" s="62" t="s">
        <v>913</v>
      </c>
      <c r="I144" t="str">
        <f t="shared" si="4"/>
        <v>471606PRÓPRIA</v>
      </c>
    </row>
    <row r="145" spans="1:9" ht="89.25" x14ac:dyDescent="0.2">
      <c r="A145" s="54" t="s">
        <v>698</v>
      </c>
      <c r="B145" s="55" t="s">
        <v>45</v>
      </c>
      <c r="C145" s="56" t="s">
        <v>24</v>
      </c>
      <c r="D145" s="57" t="s">
        <v>699</v>
      </c>
      <c r="E145" s="16" t="s">
        <v>56</v>
      </c>
      <c r="F145" s="20">
        <v>3.82</v>
      </c>
      <c r="G145" s="44" t="s">
        <v>901</v>
      </c>
      <c r="H145" s="58" t="s">
        <v>913</v>
      </c>
      <c r="I145" t="str">
        <f t="shared" si="4"/>
        <v>471615PRÓPRIA</v>
      </c>
    </row>
    <row r="146" spans="1:9" x14ac:dyDescent="0.2">
      <c r="A146" s="59" t="s">
        <v>884</v>
      </c>
      <c r="B146" s="60" t="s">
        <v>98</v>
      </c>
      <c r="C146" s="60" t="s">
        <v>24</v>
      </c>
      <c r="D146" s="61" t="s">
        <v>885</v>
      </c>
      <c r="E146" s="17" t="s">
        <v>56</v>
      </c>
      <c r="F146" s="21">
        <v>7.72</v>
      </c>
      <c r="G146" s="45" t="s">
        <v>98</v>
      </c>
      <c r="H146" s="62" t="s">
        <v>89</v>
      </c>
      <c r="I146" t="str">
        <f t="shared" si="4"/>
        <v>38112SINAPI</v>
      </c>
    </row>
    <row r="147" spans="1:9" ht="25.5" x14ac:dyDescent="0.2">
      <c r="A147" s="54" t="s">
        <v>886</v>
      </c>
      <c r="B147" s="55" t="s">
        <v>98</v>
      </c>
      <c r="C147" s="56" t="s">
        <v>24</v>
      </c>
      <c r="D147" s="57" t="s">
        <v>887</v>
      </c>
      <c r="E147" s="16" t="s">
        <v>56</v>
      </c>
      <c r="F147" s="20">
        <v>1.7</v>
      </c>
      <c r="G147" s="44" t="s">
        <v>98</v>
      </c>
      <c r="H147" s="58" t="s">
        <v>89</v>
      </c>
      <c r="I147" t="str">
        <f t="shared" si="4"/>
        <v>38099SINAPI</v>
      </c>
    </row>
    <row r="148" spans="1:9" ht="25.5" x14ac:dyDescent="0.2">
      <c r="A148" s="59" t="s">
        <v>888</v>
      </c>
      <c r="B148" s="60" t="s">
        <v>98</v>
      </c>
      <c r="C148" s="60" t="s">
        <v>24</v>
      </c>
      <c r="D148" s="61" t="s">
        <v>889</v>
      </c>
      <c r="E148" s="17" t="s">
        <v>56</v>
      </c>
      <c r="F148" s="21">
        <v>3.27</v>
      </c>
      <c r="G148" s="45" t="s">
        <v>98</v>
      </c>
      <c r="H148" s="62" t="s">
        <v>89</v>
      </c>
      <c r="I148" t="str">
        <f t="shared" si="4"/>
        <v>38094SINAPI</v>
      </c>
    </row>
    <row r="149" spans="1:9" x14ac:dyDescent="0.2">
      <c r="A149" s="54" t="s">
        <v>707</v>
      </c>
      <c r="B149" s="55" t="s">
        <v>98</v>
      </c>
      <c r="C149" s="56" t="s">
        <v>24</v>
      </c>
      <c r="D149" s="57" t="s">
        <v>708</v>
      </c>
      <c r="E149" s="16" t="s">
        <v>56</v>
      </c>
      <c r="F149" s="20">
        <v>8.7899999999999991</v>
      </c>
      <c r="G149" s="44" t="s">
        <v>98</v>
      </c>
      <c r="H149" s="58" t="s">
        <v>89</v>
      </c>
      <c r="I149" t="str">
        <f t="shared" si="4"/>
        <v>38101SINAPI</v>
      </c>
    </row>
    <row r="150" spans="1:9" ht="89.25" x14ac:dyDescent="0.2">
      <c r="A150" s="59" t="s">
        <v>711</v>
      </c>
      <c r="B150" s="60" t="s">
        <v>45</v>
      </c>
      <c r="C150" s="60" t="s">
        <v>24</v>
      </c>
      <c r="D150" s="61" t="s">
        <v>712</v>
      </c>
      <c r="E150" s="17" t="s">
        <v>56</v>
      </c>
      <c r="F150" s="21">
        <v>14.19</v>
      </c>
      <c r="G150" s="45" t="s">
        <v>901</v>
      </c>
      <c r="H150" s="62" t="s">
        <v>913</v>
      </c>
      <c r="I150" t="str">
        <f t="shared" si="4"/>
        <v>471614PRÓPRIA</v>
      </c>
    </row>
    <row r="151" spans="1:9" ht="25.5" x14ac:dyDescent="0.2">
      <c r="A151" s="54" t="s">
        <v>713</v>
      </c>
      <c r="B151" s="55" t="s">
        <v>98</v>
      </c>
      <c r="C151" s="56" t="s">
        <v>24</v>
      </c>
      <c r="D151" s="57" t="s">
        <v>326</v>
      </c>
      <c r="E151" s="16" t="s">
        <v>56</v>
      </c>
      <c r="F151" s="20">
        <v>10.6</v>
      </c>
      <c r="G151" s="44" t="s">
        <v>98</v>
      </c>
      <c r="H151" s="58" t="s">
        <v>89</v>
      </c>
      <c r="I151" t="str">
        <f t="shared" si="4"/>
        <v>12128SINAPI</v>
      </c>
    </row>
    <row r="152" spans="1:9" ht="369.75" x14ac:dyDescent="0.2">
      <c r="A152" s="59" t="s">
        <v>714</v>
      </c>
      <c r="B152" s="60" t="s">
        <v>45</v>
      </c>
      <c r="C152" s="60" t="s">
        <v>24</v>
      </c>
      <c r="D152" s="61" t="s">
        <v>715</v>
      </c>
      <c r="E152" s="17" t="s">
        <v>56</v>
      </c>
      <c r="F152" s="21">
        <v>156.9</v>
      </c>
      <c r="G152" s="45" t="s">
        <v>901</v>
      </c>
      <c r="H152" s="62" t="s">
        <v>934</v>
      </c>
      <c r="I152" t="str">
        <f t="shared" si="4"/>
        <v>471613PRÓPRIA</v>
      </c>
    </row>
    <row r="153" spans="1:9" ht="395.25" x14ac:dyDescent="0.2">
      <c r="A153" s="54" t="s">
        <v>719</v>
      </c>
      <c r="B153" s="55" t="s">
        <v>45</v>
      </c>
      <c r="C153" s="56" t="s">
        <v>24</v>
      </c>
      <c r="D153" s="57" t="s">
        <v>720</v>
      </c>
      <c r="E153" s="16" t="s">
        <v>56</v>
      </c>
      <c r="F153" s="20">
        <v>9.33</v>
      </c>
      <c r="G153" s="44" t="s">
        <v>901</v>
      </c>
      <c r="H153" s="58" t="s">
        <v>935</v>
      </c>
      <c r="I153" t="str">
        <f t="shared" si="4"/>
        <v>471623PRÓPRIA</v>
      </c>
    </row>
    <row r="154" spans="1:9" ht="409.5" x14ac:dyDescent="0.2">
      <c r="A154" s="59" t="s">
        <v>721</v>
      </c>
      <c r="B154" s="60" t="s">
        <v>45</v>
      </c>
      <c r="C154" s="60" t="s">
        <v>24</v>
      </c>
      <c r="D154" s="61" t="s">
        <v>722</v>
      </c>
      <c r="E154" s="17" t="s">
        <v>56</v>
      </c>
      <c r="F154" s="21">
        <v>168.61</v>
      </c>
      <c r="G154" s="45" t="s">
        <v>901</v>
      </c>
      <c r="H154" s="62" t="s">
        <v>936</v>
      </c>
      <c r="I154" t="str">
        <f t="shared" si="4"/>
        <v>471622PRÓPRIA</v>
      </c>
    </row>
    <row r="155" spans="1:9" ht="293.25" x14ac:dyDescent="0.2">
      <c r="A155" s="54" t="s">
        <v>723</v>
      </c>
      <c r="B155" s="55" t="s">
        <v>45</v>
      </c>
      <c r="C155" s="56" t="s">
        <v>24</v>
      </c>
      <c r="D155" s="57" t="s">
        <v>724</v>
      </c>
      <c r="E155" s="16" t="s">
        <v>56</v>
      </c>
      <c r="F155" s="20">
        <v>18.989999999999998</v>
      </c>
      <c r="G155" s="44" t="s">
        <v>901</v>
      </c>
      <c r="H155" s="58" t="s">
        <v>937</v>
      </c>
      <c r="I155" t="str">
        <f t="shared" si="4"/>
        <v>471621PRÓPRIA</v>
      </c>
    </row>
    <row r="156" spans="1:9" x14ac:dyDescent="0.2">
      <c r="A156" s="59" t="s">
        <v>727</v>
      </c>
      <c r="B156" s="60" t="s">
        <v>98</v>
      </c>
      <c r="C156" s="60" t="s">
        <v>24</v>
      </c>
      <c r="D156" s="61" t="s">
        <v>728</v>
      </c>
      <c r="E156" s="17" t="s">
        <v>56</v>
      </c>
      <c r="F156" s="21">
        <v>4</v>
      </c>
      <c r="G156" s="45" t="s">
        <v>98</v>
      </c>
      <c r="H156" s="62" t="s">
        <v>89</v>
      </c>
      <c r="I156" t="str">
        <f t="shared" si="4"/>
        <v>21127SINAPI</v>
      </c>
    </row>
    <row r="157" spans="1:9" ht="25.5" x14ac:dyDescent="0.2">
      <c r="A157" s="54" t="s">
        <v>729</v>
      </c>
      <c r="B157" s="55" t="s">
        <v>98</v>
      </c>
      <c r="C157" s="56" t="s">
        <v>24</v>
      </c>
      <c r="D157" s="57" t="s">
        <v>730</v>
      </c>
      <c r="E157" s="16" t="s">
        <v>66</v>
      </c>
      <c r="F157" s="20">
        <v>2.4900000000000002</v>
      </c>
      <c r="G157" s="44" t="s">
        <v>98</v>
      </c>
      <c r="H157" s="58" t="s">
        <v>89</v>
      </c>
      <c r="I157" t="str">
        <f t="shared" si="4"/>
        <v>1014SINAPI</v>
      </c>
    </row>
    <row r="158" spans="1:9" ht="409.5" x14ac:dyDescent="0.2">
      <c r="A158" s="59" t="s">
        <v>731</v>
      </c>
      <c r="B158" s="60" t="s">
        <v>45</v>
      </c>
      <c r="C158" s="60" t="s">
        <v>24</v>
      </c>
      <c r="D158" s="61" t="s">
        <v>369</v>
      </c>
      <c r="E158" s="17" t="s">
        <v>56</v>
      </c>
      <c r="F158" s="21">
        <v>1</v>
      </c>
      <c r="G158" s="45" t="s">
        <v>901</v>
      </c>
      <c r="H158" s="62" t="s">
        <v>938</v>
      </c>
      <c r="I158" t="str">
        <f t="shared" si="4"/>
        <v>136PRÓPRIA</v>
      </c>
    </row>
    <row r="159" spans="1:9" ht="409.5" x14ac:dyDescent="0.2">
      <c r="A159" s="54" t="s">
        <v>735</v>
      </c>
      <c r="B159" s="55" t="s">
        <v>45</v>
      </c>
      <c r="C159" s="56" t="s">
        <v>24</v>
      </c>
      <c r="D159" s="57" t="s">
        <v>376</v>
      </c>
      <c r="E159" s="16" t="s">
        <v>56</v>
      </c>
      <c r="F159" s="20">
        <v>21.75</v>
      </c>
      <c r="G159" s="44" t="s">
        <v>901</v>
      </c>
      <c r="H159" s="58" t="s">
        <v>939</v>
      </c>
      <c r="I159" t="str">
        <f t="shared" si="4"/>
        <v>471618PRÓPRIA</v>
      </c>
    </row>
    <row r="160" spans="1:9" ht="89.25" x14ac:dyDescent="0.2">
      <c r="A160" s="59" t="s">
        <v>736</v>
      </c>
      <c r="B160" s="60" t="s">
        <v>45</v>
      </c>
      <c r="C160" s="60" t="s">
        <v>24</v>
      </c>
      <c r="D160" s="61" t="s">
        <v>737</v>
      </c>
      <c r="E160" s="17" t="s">
        <v>56</v>
      </c>
      <c r="F160" s="21">
        <v>39.67</v>
      </c>
      <c r="G160" s="45" t="s">
        <v>901</v>
      </c>
      <c r="H160" s="62" t="s">
        <v>913</v>
      </c>
      <c r="I160" t="str">
        <f t="shared" si="4"/>
        <v>471617PRÓPRIA</v>
      </c>
    </row>
    <row r="161" spans="1:9" ht="25.5" x14ac:dyDescent="0.2">
      <c r="A161" s="54" t="s">
        <v>738</v>
      </c>
      <c r="B161" s="55" t="s">
        <v>98</v>
      </c>
      <c r="C161" s="56" t="s">
        <v>24</v>
      </c>
      <c r="D161" s="57" t="s">
        <v>739</v>
      </c>
      <c r="E161" s="16" t="s">
        <v>56</v>
      </c>
      <c r="F161" s="20">
        <v>881.09</v>
      </c>
      <c r="G161" s="44" t="s">
        <v>98</v>
      </c>
      <c r="H161" s="58" t="s">
        <v>89</v>
      </c>
      <c r="I161" t="str">
        <f t="shared" si="4"/>
        <v>39596SINAPI</v>
      </c>
    </row>
    <row r="162" spans="1:9" ht="25.5" x14ac:dyDescent="0.2">
      <c r="A162" s="59" t="s">
        <v>741</v>
      </c>
      <c r="B162" s="60" t="s">
        <v>98</v>
      </c>
      <c r="C162" s="60" t="s">
        <v>24</v>
      </c>
      <c r="D162" s="61" t="s">
        <v>742</v>
      </c>
      <c r="E162" s="17" t="s">
        <v>56</v>
      </c>
      <c r="F162" s="21">
        <v>19.18</v>
      </c>
      <c r="G162" s="45" t="s">
        <v>98</v>
      </c>
      <c r="H162" s="62" t="s">
        <v>89</v>
      </c>
      <c r="I162" t="str">
        <f t="shared" si="4"/>
        <v>2590SINAPI</v>
      </c>
    </row>
    <row r="163" spans="1:9" ht="25.5" x14ac:dyDescent="0.2">
      <c r="A163" s="54" t="s">
        <v>743</v>
      </c>
      <c r="B163" s="55" t="s">
        <v>98</v>
      </c>
      <c r="C163" s="56" t="s">
        <v>24</v>
      </c>
      <c r="D163" s="57" t="s">
        <v>744</v>
      </c>
      <c r="E163" s="16" t="s">
        <v>56</v>
      </c>
      <c r="F163" s="20">
        <v>18.55</v>
      </c>
      <c r="G163" s="44" t="s">
        <v>98</v>
      </c>
      <c r="H163" s="58" t="s">
        <v>89</v>
      </c>
      <c r="I163" t="str">
        <f t="shared" si="4"/>
        <v>2570SINAPI</v>
      </c>
    </row>
    <row r="164" spans="1:9" ht="25.5" x14ac:dyDescent="0.2">
      <c r="A164" s="59" t="s">
        <v>745</v>
      </c>
      <c r="B164" s="60" t="s">
        <v>98</v>
      </c>
      <c r="C164" s="60" t="s">
        <v>24</v>
      </c>
      <c r="D164" s="61" t="s">
        <v>746</v>
      </c>
      <c r="E164" s="17" t="s">
        <v>56</v>
      </c>
      <c r="F164" s="21">
        <v>21.92</v>
      </c>
      <c r="G164" s="45" t="s">
        <v>98</v>
      </c>
      <c r="H164" s="62" t="s">
        <v>89</v>
      </c>
      <c r="I164" t="str">
        <f t="shared" si="4"/>
        <v>2586SINAPI</v>
      </c>
    </row>
    <row r="165" spans="1:9" ht="178.5" x14ac:dyDescent="0.2">
      <c r="A165" s="54" t="s">
        <v>749</v>
      </c>
      <c r="B165" s="55" t="s">
        <v>45</v>
      </c>
      <c r="C165" s="56" t="s">
        <v>24</v>
      </c>
      <c r="D165" s="57" t="s">
        <v>750</v>
      </c>
      <c r="E165" s="16" t="s">
        <v>56</v>
      </c>
      <c r="F165" s="20">
        <v>22.9</v>
      </c>
      <c r="G165" s="44" t="s">
        <v>901</v>
      </c>
      <c r="H165" s="58" t="s">
        <v>940</v>
      </c>
      <c r="I165" t="str">
        <f t="shared" si="4"/>
        <v>471607PRÓPRIA</v>
      </c>
    </row>
    <row r="166" spans="1:9" ht="191.25" x14ac:dyDescent="0.2">
      <c r="A166" s="59" t="s">
        <v>753</v>
      </c>
      <c r="B166" s="60" t="s">
        <v>45</v>
      </c>
      <c r="C166" s="60" t="s">
        <v>24</v>
      </c>
      <c r="D166" s="61" t="s">
        <v>754</v>
      </c>
      <c r="E166" s="17" t="s">
        <v>56</v>
      </c>
      <c r="F166" s="21">
        <v>16.899999999999999</v>
      </c>
      <c r="G166" s="45" t="s">
        <v>901</v>
      </c>
      <c r="H166" s="62" t="s">
        <v>941</v>
      </c>
      <c r="I166" t="str">
        <f t="shared" si="4"/>
        <v>471616PRÓPRIA</v>
      </c>
    </row>
    <row r="167" spans="1:9" ht="191.25" x14ac:dyDescent="0.2">
      <c r="A167" s="54" t="s">
        <v>757</v>
      </c>
      <c r="B167" s="55" t="s">
        <v>45</v>
      </c>
      <c r="C167" s="56" t="s">
        <v>24</v>
      </c>
      <c r="D167" s="57" t="s">
        <v>758</v>
      </c>
      <c r="E167" s="16" t="s">
        <v>56</v>
      </c>
      <c r="F167" s="20">
        <v>32.78</v>
      </c>
      <c r="G167" s="44" t="s">
        <v>901</v>
      </c>
      <c r="H167" s="58" t="s">
        <v>942</v>
      </c>
      <c r="I167" t="str">
        <f t="shared" si="4"/>
        <v>471619PRÓPRIA</v>
      </c>
    </row>
    <row r="168" spans="1:9" x14ac:dyDescent="0.2">
      <c r="A168" s="59" t="s">
        <v>892</v>
      </c>
      <c r="B168" s="60" t="s">
        <v>98</v>
      </c>
      <c r="C168" s="60" t="s">
        <v>920</v>
      </c>
      <c r="D168" s="61" t="s">
        <v>893</v>
      </c>
      <c r="E168" s="17" t="s">
        <v>511</v>
      </c>
      <c r="F168" s="21">
        <v>33.840000000000003</v>
      </c>
      <c r="G168" s="45" t="s">
        <v>98</v>
      </c>
      <c r="H168" s="62" t="s">
        <v>89</v>
      </c>
      <c r="I168" t="str">
        <f t="shared" si="4"/>
        <v>34794SINAPI</v>
      </c>
    </row>
    <row r="169" spans="1:9" x14ac:dyDescent="0.2">
      <c r="A169" s="54" t="s">
        <v>896</v>
      </c>
      <c r="B169" s="55" t="s">
        <v>98</v>
      </c>
      <c r="C169" s="56" t="s">
        <v>920</v>
      </c>
      <c r="D169" s="57" t="s">
        <v>897</v>
      </c>
      <c r="E169" s="16" t="s">
        <v>511</v>
      </c>
      <c r="F169" s="20">
        <v>18.899999999999999</v>
      </c>
      <c r="G169" s="44" t="s">
        <v>98</v>
      </c>
      <c r="H169" s="58" t="s">
        <v>89</v>
      </c>
      <c r="I169" t="str">
        <f t="shared" si="4"/>
        <v>242SINAPI</v>
      </c>
    </row>
    <row r="170" spans="1:9" ht="38.25" x14ac:dyDescent="0.2">
      <c r="A170" s="59" t="s">
        <v>764</v>
      </c>
      <c r="B170" s="60" t="s">
        <v>98</v>
      </c>
      <c r="C170" s="60" t="s">
        <v>930</v>
      </c>
      <c r="D170" s="61" t="s">
        <v>765</v>
      </c>
      <c r="E170" s="17" t="s">
        <v>56</v>
      </c>
      <c r="F170" s="21">
        <v>2338.62</v>
      </c>
      <c r="G170" s="45" t="s">
        <v>98</v>
      </c>
      <c r="H170" s="62" t="s">
        <v>89</v>
      </c>
      <c r="I170" t="str">
        <f t="shared" si="4"/>
        <v>39555SINAPI</v>
      </c>
    </row>
    <row r="171" spans="1:9" ht="25.5" x14ac:dyDescent="0.2">
      <c r="A171" s="54" t="s">
        <v>766</v>
      </c>
      <c r="B171" s="55" t="s">
        <v>98</v>
      </c>
      <c r="C171" s="56" t="s">
        <v>24</v>
      </c>
      <c r="D171" s="57" t="s">
        <v>767</v>
      </c>
      <c r="E171" s="16" t="s">
        <v>56</v>
      </c>
      <c r="F171" s="20">
        <v>20.27</v>
      </c>
      <c r="G171" s="44" t="s">
        <v>98</v>
      </c>
      <c r="H171" s="58" t="s">
        <v>89</v>
      </c>
      <c r="I171" t="str">
        <f t="shared" si="4"/>
        <v>37591SINAPI</v>
      </c>
    </row>
    <row r="172" spans="1:9" ht="25.5" x14ac:dyDescent="0.2">
      <c r="A172" s="59" t="s">
        <v>768</v>
      </c>
      <c r="B172" s="60" t="s">
        <v>98</v>
      </c>
      <c r="C172" s="60" t="s">
        <v>24</v>
      </c>
      <c r="D172" s="61" t="s">
        <v>769</v>
      </c>
      <c r="E172" s="17" t="s">
        <v>56</v>
      </c>
      <c r="F172" s="21">
        <v>0.56000000000000005</v>
      </c>
      <c r="G172" s="45" t="s">
        <v>98</v>
      </c>
      <c r="H172" s="62" t="s">
        <v>89</v>
      </c>
      <c r="I172" t="str">
        <f t="shared" si="4"/>
        <v>13246SINAPI</v>
      </c>
    </row>
    <row r="173" spans="1:9" x14ac:dyDescent="0.2">
      <c r="A173" s="54" t="s">
        <v>770</v>
      </c>
      <c r="B173" s="55" t="s">
        <v>98</v>
      </c>
      <c r="C173" s="56" t="s">
        <v>24</v>
      </c>
      <c r="D173" s="57" t="s">
        <v>771</v>
      </c>
      <c r="E173" s="16" t="s">
        <v>56</v>
      </c>
      <c r="F173" s="20">
        <v>1.51</v>
      </c>
      <c r="G173" s="44" t="s">
        <v>98</v>
      </c>
      <c r="H173" s="58" t="s">
        <v>89</v>
      </c>
      <c r="I173" t="str">
        <f t="shared" si="4"/>
        <v>11976SINAPI</v>
      </c>
    </row>
    <row r="174" spans="1:9" ht="25.5" x14ac:dyDescent="0.2">
      <c r="A174" s="59" t="s">
        <v>772</v>
      </c>
      <c r="B174" s="60" t="s">
        <v>98</v>
      </c>
      <c r="C174" s="60" t="s">
        <v>24</v>
      </c>
      <c r="D174" s="61" t="s">
        <v>773</v>
      </c>
      <c r="E174" s="17" t="s">
        <v>56</v>
      </c>
      <c r="F174" s="21">
        <v>0.61</v>
      </c>
      <c r="G174" s="45" t="s">
        <v>98</v>
      </c>
      <c r="H174" s="62" t="s">
        <v>89</v>
      </c>
      <c r="I174" t="str">
        <f t="shared" ref="I174:I181" si="5">A174&amp;B174</f>
        <v>7568SINAPI</v>
      </c>
    </row>
    <row r="175" spans="1:9" ht="25.5" x14ac:dyDescent="0.2">
      <c r="A175" s="54" t="s">
        <v>774</v>
      </c>
      <c r="B175" s="55" t="s">
        <v>98</v>
      </c>
      <c r="C175" s="56" t="s">
        <v>24</v>
      </c>
      <c r="D175" s="57" t="s">
        <v>775</v>
      </c>
      <c r="E175" s="16" t="s">
        <v>56</v>
      </c>
      <c r="F175" s="20">
        <v>1.02</v>
      </c>
      <c r="G175" s="44" t="s">
        <v>98</v>
      </c>
      <c r="H175" s="58" t="s">
        <v>89</v>
      </c>
      <c r="I175" t="str">
        <f t="shared" si="5"/>
        <v>1570SINAPI</v>
      </c>
    </row>
    <row r="176" spans="1:9" ht="38.25" x14ac:dyDescent="0.2">
      <c r="A176" s="59" t="s">
        <v>776</v>
      </c>
      <c r="B176" s="60" t="s">
        <v>98</v>
      </c>
      <c r="C176" s="60" t="s">
        <v>930</v>
      </c>
      <c r="D176" s="61" t="s">
        <v>777</v>
      </c>
      <c r="E176" s="17" t="s">
        <v>56</v>
      </c>
      <c r="F176" s="21">
        <v>2039.29</v>
      </c>
      <c r="G176" s="45" t="s">
        <v>98</v>
      </c>
      <c r="H176" s="62" t="s">
        <v>89</v>
      </c>
      <c r="I176" t="str">
        <f t="shared" si="5"/>
        <v>39551SINAPI</v>
      </c>
    </row>
    <row r="177" spans="1:9" x14ac:dyDescent="0.2">
      <c r="A177" s="54" t="s">
        <v>779</v>
      </c>
      <c r="B177" s="55" t="s">
        <v>98</v>
      </c>
      <c r="C177" s="56" t="s">
        <v>24</v>
      </c>
      <c r="D177" s="57" t="s">
        <v>780</v>
      </c>
      <c r="E177" s="16" t="s">
        <v>610</v>
      </c>
      <c r="F177" s="20">
        <v>25.98</v>
      </c>
      <c r="G177" s="44" t="s">
        <v>98</v>
      </c>
      <c r="H177" s="58" t="s">
        <v>89</v>
      </c>
      <c r="I177" t="str">
        <f t="shared" si="5"/>
        <v>7356SINAPI</v>
      </c>
    </row>
    <row r="178" spans="1:9" x14ac:dyDescent="0.2">
      <c r="A178" s="59" t="s">
        <v>782</v>
      </c>
      <c r="B178" s="60" t="s">
        <v>98</v>
      </c>
      <c r="C178" s="60" t="s">
        <v>24</v>
      </c>
      <c r="D178" s="61" t="s">
        <v>783</v>
      </c>
      <c r="E178" s="17" t="s">
        <v>56</v>
      </c>
      <c r="F178" s="21">
        <v>10.49</v>
      </c>
      <c r="G178" s="45" t="s">
        <v>98</v>
      </c>
      <c r="H178" s="62" t="s">
        <v>89</v>
      </c>
      <c r="I178" t="str">
        <f t="shared" si="5"/>
        <v>12815SINAPI</v>
      </c>
    </row>
    <row r="179" spans="1:9" x14ac:dyDescent="0.2">
      <c r="A179" s="54" t="s">
        <v>785</v>
      </c>
      <c r="B179" s="55" t="s">
        <v>98</v>
      </c>
      <c r="C179" s="56" t="s">
        <v>24</v>
      </c>
      <c r="D179" s="57" t="s">
        <v>786</v>
      </c>
      <c r="E179" s="16" t="s">
        <v>610</v>
      </c>
      <c r="F179" s="20">
        <v>38.590000000000003</v>
      </c>
      <c r="G179" s="44" t="s">
        <v>98</v>
      </c>
      <c r="H179" s="58" t="s">
        <v>89</v>
      </c>
      <c r="I179" t="str">
        <f t="shared" si="5"/>
        <v>7311SINAPI</v>
      </c>
    </row>
    <row r="180" spans="1:9" x14ac:dyDescent="0.2">
      <c r="A180" s="59" t="s">
        <v>787</v>
      </c>
      <c r="B180" s="60" t="s">
        <v>98</v>
      </c>
      <c r="C180" s="60" t="s">
        <v>24</v>
      </c>
      <c r="D180" s="61" t="s">
        <v>788</v>
      </c>
      <c r="E180" s="17" t="s">
        <v>610</v>
      </c>
      <c r="F180" s="21">
        <v>21.8</v>
      </c>
      <c r="G180" s="45" t="s">
        <v>98</v>
      </c>
      <c r="H180" s="62" t="s">
        <v>89</v>
      </c>
      <c r="I180" t="str">
        <f t="shared" si="5"/>
        <v>5318SINAPI</v>
      </c>
    </row>
    <row r="181" spans="1:9" ht="25.5" x14ac:dyDescent="0.2">
      <c r="A181" s="54" t="s">
        <v>789</v>
      </c>
      <c r="B181" s="55" t="s">
        <v>98</v>
      </c>
      <c r="C181" s="56" t="s">
        <v>24</v>
      </c>
      <c r="D181" s="57" t="s">
        <v>790</v>
      </c>
      <c r="E181" s="16" t="s">
        <v>610</v>
      </c>
      <c r="F181" s="20">
        <v>16.55</v>
      </c>
      <c r="G181" s="44" t="s">
        <v>98</v>
      </c>
      <c r="H181" s="58" t="s">
        <v>89</v>
      </c>
      <c r="I181" t="str">
        <f t="shared" si="5"/>
        <v>3SINAPI</v>
      </c>
    </row>
  </sheetData>
  <mergeCells count="18">
    <mergeCell ref="H12:H13"/>
    <mergeCell ref="A11:G11"/>
    <mergeCell ref="A12:A13"/>
    <mergeCell ref="B12:B13"/>
    <mergeCell ref="C12:C13"/>
    <mergeCell ref="D12:D13"/>
    <mergeCell ref="E12:E13"/>
    <mergeCell ref="F12:F13"/>
    <mergeCell ref="G12:G13"/>
    <mergeCell ref="A1:G1"/>
    <mergeCell ref="B2:E2"/>
    <mergeCell ref="F2:G8"/>
    <mergeCell ref="B3:E3"/>
    <mergeCell ref="B4:E4"/>
    <mergeCell ref="B5:E5"/>
    <mergeCell ref="B6:E6"/>
    <mergeCell ref="B7:E7"/>
    <mergeCell ref="B8:E8"/>
  </mergeCell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Orçamento</vt:lpstr>
      <vt:lpstr>Composições</vt:lpstr>
      <vt:lpstr>Insumos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Edvanio Teixeira</dc:creator>
  <cp:keywords/>
  <dc:description/>
  <cp:lastModifiedBy>Marco Faust Ramos</cp:lastModifiedBy>
  <cp:revision>1</cp:revision>
  <dcterms:created xsi:type="dcterms:W3CDTF">2019-12-15T18:50:44Z</dcterms:created>
  <dcterms:modified xsi:type="dcterms:W3CDTF">2025-07-31T18:10:44Z</dcterms:modified>
  <cp:category/>
  <cp:contentStatus/>
</cp:coreProperties>
</file>